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C72E38E3-0E23-43EA-9616-4FDD761635E1}" xr6:coauthVersionLast="47" xr6:coauthVersionMax="47" xr10:uidLastSave="{00000000-0000-0000-0000-000000000000}"/>
  <bookViews>
    <workbookView xWindow="-108" yWindow="-108" windowWidth="23256" windowHeight="13896" activeTab="4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 " sheetId="7" r:id="rId4"/>
    <sheet name="Obrazloženje" sheetId="9" r:id="rId5"/>
  </sheets>
  <definedNames>
    <definedName name="_xlnm.Print_Area" localSheetId="2">' Račun financiranja'!$A$1:$G$30</definedName>
    <definedName name="_xlnm.Print_Area" localSheetId="1">' Račun prihoda i rashoda'!$A$1:$G$58</definedName>
    <definedName name="_xlnm.Print_Area" localSheetId="0">' Sažetak'!$A$1:$J$42</definedName>
    <definedName name="_xlnm.Print_Area" localSheetId="3">'Posebni dio 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4" l="1"/>
  <c r="D57" i="4"/>
  <c r="C56" i="4"/>
  <c r="C57" i="4"/>
  <c r="D48" i="4"/>
  <c r="D46" i="4"/>
  <c r="D44" i="4"/>
  <c r="C48" i="4"/>
  <c r="C46" i="4"/>
  <c r="C44" i="4"/>
  <c r="D38" i="4"/>
  <c r="D36" i="4"/>
  <c r="D34" i="4"/>
  <c r="C38" i="4"/>
  <c r="C36" i="4"/>
  <c r="C34" i="4"/>
  <c r="D25" i="4"/>
  <c r="D21" i="4"/>
  <c r="C25" i="4"/>
  <c r="C20" i="4"/>
  <c r="C21" i="4"/>
  <c r="D15" i="4"/>
  <c r="D9" i="4"/>
  <c r="D8" i="4" s="1"/>
  <c r="C15" i="4"/>
  <c r="C9" i="4"/>
  <c r="D23" i="7"/>
  <c r="C25" i="7"/>
  <c r="D25" i="7"/>
  <c r="D26" i="7"/>
  <c r="D19" i="7"/>
  <c r="D14" i="7"/>
  <c r="D13" i="7" s="1"/>
  <c r="D7" i="7"/>
  <c r="C43" i="4" l="1"/>
  <c r="D43" i="4"/>
  <c r="D33" i="4"/>
  <c r="C33" i="4"/>
  <c r="D20" i="4"/>
  <c r="C8" i="4"/>
  <c r="D18" i="7"/>
  <c r="D12" i="7" s="1"/>
  <c r="D11" i="7" s="1"/>
  <c r="C12" i="7" l="1"/>
  <c r="C11" i="7" s="1"/>
  <c r="C18" i="7"/>
  <c r="C23" i="7"/>
  <c r="C14" i="7"/>
  <c r="C26" i="7"/>
  <c r="C19" i="7"/>
  <c r="C13" i="7"/>
  <c r="C7" i="7"/>
  <c r="F42" i="2" l="1"/>
  <c r="G39" i="2" s="1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H16" i="2"/>
  <c r="G13" i="2"/>
  <c r="G16" i="2" s="1"/>
  <c r="G25" i="2" s="1"/>
  <c r="G32" i="2" s="1"/>
  <c r="F13" i="2"/>
  <c r="J16" i="2"/>
  <c r="G10" i="2"/>
  <c r="F10" i="2"/>
  <c r="F16" i="2" s="1"/>
  <c r="I16" i="2" l="1"/>
  <c r="I25" i="2" s="1"/>
  <c r="I32" i="2" s="1"/>
  <c r="I33" i="2" s="1"/>
  <c r="J25" i="2"/>
  <c r="J32" i="2" s="1"/>
  <c r="J33" i="2" s="1"/>
  <c r="F25" i="2"/>
  <c r="F32" i="2" s="1"/>
  <c r="F33" i="2" s="1"/>
  <c r="H25" i="2"/>
  <c r="H32" i="2" s="1"/>
  <c r="H33" i="2" s="1"/>
  <c r="G33" i="2"/>
</calcChain>
</file>

<file path=xl/sharedStrings.xml><?xml version="1.0" encoding="utf-8"?>
<sst xmlns="http://schemas.openxmlformats.org/spreadsheetml/2006/main" count="246" uniqueCount="134">
  <si>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</si>
  <si>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</si>
  <si>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</si>
  <si>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</si>
  <si>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</si>
  <si>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</si>
  <si>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</si>
  <si>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</si>
  <si>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</si>
  <si>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</si>
  <si>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</si>
  <si>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</si>
  <si>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</si>
  <si>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</si>
  <si>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</si>
  <si>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</si>
  <si>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</si>
  <si>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</si>
  <si>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</si>
  <si>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</si>
  <si>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</si>
  <si>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</si>
  <si>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</si>
  <si>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</si>
  <si>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</si>
  <si>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</si>
  <si>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</si>
  <si>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</si>
  <si>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</si>
  <si>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</si>
  <si>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</si>
  <si>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</si>
  <si>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</si>
  <si>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</si>
  <si>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</si>
  <si>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</si>
  <si>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</si>
  <si>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</si>
  <si>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</si>
  <si>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</si>
  <si>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</si>
  <si>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</si>
  <si>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</si>
  <si>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</si>
  <si>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</si>
  <si>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</si>
  <si>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</si>
  <si>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</si>
  <si>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</si>
  <si>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</si>
  <si>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</si>
  <si>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</si>
  <si>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</si>
  <si>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</si>
  <si>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</si>
  <si>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 xml:space="preserve">PRORAČUN JEDINICE LOKALNE I PODRUČNE (REGIONALNE) SAMOUPRAVE/
FINANCIJSKI PLAN PRORAČUNSKOG KORISNIKA JEDINICE LOKALNE I PODRUČNE (REGIONALNE) SAMOUPRAVE 
ZA GODINU T I PROJEKCIJE ZA GODINU T+1 I T+2 </t>
  </si>
  <si>
    <t>Ostali prihodi za posebne namjene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</si>
  <si>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</si>
  <si>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</si>
  <si>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</si>
  <si>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</si>
  <si>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Prihodi od prodaje proizvoda i robe te pruženih usluga, prihodi od donacija te povrati po protestiranim jamstvima</t>
  </si>
  <si>
    <t xml:space="preserve">* najniža razina oznake izvora financiranja smatra se razina skupine odnosno podskupine      </t>
  </si>
  <si>
    <t>Prihodi iz nadležnog proračuna</t>
  </si>
  <si>
    <t>Financijski rashodi</t>
  </si>
  <si>
    <t>Pomoći</t>
  </si>
  <si>
    <t>Ostale pomoći</t>
  </si>
  <si>
    <t>Usluge unaprjeđenja stanovanja i zajednice</t>
  </si>
  <si>
    <t>06</t>
  </si>
  <si>
    <t>062</t>
  </si>
  <si>
    <t>Razvoj zajednice</t>
  </si>
  <si>
    <t>52.</t>
  </si>
  <si>
    <t>Jedinstveni upravni odjel</t>
  </si>
  <si>
    <t xml:space="preserve">RAZDJEL 001 </t>
  </si>
  <si>
    <t>GLAVA 00109</t>
  </si>
  <si>
    <t>Izvor financiranja 11</t>
  </si>
  <si>
    <t>Izvor financiranja 312</t>
  </si>
  <si>
    <t>Izvor financiranja 52</t>
  </si>
  <si>
    <t>Vlastiti prihodi TINTL</t>
  </si>
  <si>
    <t>Razvojna agencija TINTL</t>
  </si>
  <si>
    <t xml:space="preserve">PROGRAM 1033 </t>
  </si>
  <si>
    <t xml:space="preserve">AKTIVNOST A101506 </t>
  </si>
  <si>
    <t xml:space="preserve">Rashodi poslovanja </t>
  </si>
  <si>
    <t>Rashodi za nabavu proizvedene dugotr. Imovine</t>
  </si>
  <si>
    <t>Prihodi od imovine</t>
  </si>
  <si>
    <t xml:space="preserve"> Prihodi od upravnih i administrativnih pristojbi, pristojbi po posebnim propisima i naknada</t>
  </si>
  <si>
    <t>Rashodi za nabavu proizvedene dugotrajne imovine</t>
  </si>
  <si>
    <t>RAZVOJNA AGENCIJA TINTL, OIB:49697721991</t>
  </si>
  <si>
    <t>uputama o sastavljanju financijskog plana.</t>
  </si>
  <si>
    <t>i prema drugim naručiteljima usluga, pravnim i fizičkim osobama.</t>
  </si>
  <si>
    <t>I OPĆI DIO</t>
  </si>
  <si>
    <t xml:space="preserve">U Računu prihoda i rashoda planirani su prihodi i primici, iskazani po vrstama i izvorima financiranja i rashodi </t>
  </si>
  <si>
    <t>i izdaci po ekonomskoj klasifikaciji usklađenoj s Računskim planom proračuna.</t>
  </si>
  <si>
    <t>Rashodi i izdaci su iskazani prema ekonomskoj, funkcijskoj klasifikaciji i izvorima financiranja.</t>
  </si>
  <si>
    <t>1. PRIHODI I PRIMICI</t>
  </si>
  <si>
    <t xml:space="preserve">Prihodi od pomoći od subjekata unutar općeg proračuna ( skupina 63 ) odnosi se na transfere uplaćenih sredstava u proračun </t>
  </si>
  <si>
    <t>Prihodi od pruženih usluga ( skupina 66 ) odnosi se prihode od korisnik usluga RA TINTL i planirani su u iznosu</t>
  </si>
  <si>
    <t>2. RASHODI I IZDACI</t>
  </si>
  <si>
    <t>Rashodi poslovanja planirani su kako slijedi:</t>
  </si>
  <si>
    <t>Rashodi za nabavu nefinancijske imovine planirani su kako slijedi:</t>
  </si>
  <si>
    <t>2. POSEBNI DIO</t>
  </si>
  <si>
    <t>Posebni dio financijskog plana sadrži plan rashoda i izdataka raspoređenih u Program Razvojne agencije TINTL,</t>
  </si>
  <si>
    <t>na tekuće aktivnosti RA TINTL i funkcije Razvoj zajednice.</t>
  </si>
  <si>
    <t>Odgovorna osoba:___________________________</t>
  </si>
  <si>
    <t>Tovarnik, A.G. Matoša 26</t>
  </si>
  <si>
    <t>OBRAZLOŽENJE UZ FINANCIJSKI PLAN ZA 2026. GODINU RAZVOJNE AGENCIJE TINTL</t>
  </si>
  <si>
    <t xml:space="preserve">Financijski plan Trazvojne agencije TINTL za 2026. godinu sastavljen je sukladno Zakonu o proračunu, pravilnicima i propisima te  </t>
  </si>
  <si>
    <t>Ustanova Razvojna agencija TINTL proračunski je korisnik Općine Tovarnik od 01.01.2026 godine, osnivači su općine Tovarnik, Tompojevci, Stari Jankovci, Lovas i grad Ilok, te od 2025. godine članom iste postaje i Općina Tordinci</t>
  </si>
  <si>
    <t xml:space="preserve">Općine Lovas, Tovarnik, Tompojevci, Stari Jankovci i Tordinci sufinanciraju  rad Razvojne agencije TINTL  sa po 22.349,00 eura na način </t>
  </si>
  <si>
    <t>da Lovas, Tompojevci, Tordinci i Stari Jankovci svoj udio financiranja uplaćuju u proračun Općine Tovarnik a Općina Tovarnik putem sustava zajedničke riznice, plaća sve obveze Razvojne agencije TINTL.</t>
  </si>
  <si>
    <t>Razvojna agencija ima zadaću prvenstveno osmišljavati razvojne projekte za općine i grad osnivače/članove, TINTL je otvoren</t>
  </si>
  <si>
    <t>Planirani prihodi iznose 112.745,00 eura.</t>
  </si>
  <si>
    <t>Planirani rashodi i izdaci proračuna za rashode poslovanja iznose 113.745,00 eura.</t>
  </si>
  <si>
    <t>Rashodi za nabavu nefinancijske imovine iznose 0,00 eura..</t>
  </si>
  <si>
    <t>Planiran je prijenos viška sredstava u 2026. godinu od 1000 EUR, što će s većim rashodima u 2026. godini za 1000 EUR u odnosu na prihode, zapravo dovesti do uravnoteženja.</t>
  </si>
  <si>
    <t>Razvojna agencija TINTL ne planira zaduživanje tijekom 2026. godine.</t>
  </si>
  <si>
    <t xml:space="preserve">Financijski plan RA TINTL za 2026.g. predlaže se u ukupnom iznosu od 112.745 eura i u ukupnom iznosu se odnose </t>
  </si>
  <si>
    <t>na prihode poslovanja.</t>
  </si>
  <si>
    <t>Općine Tovarnik od jedinica lokalne samouprave osnivača/članova i planirani su u iznosu 89.396,00 eura.</t>
  </si>
  <si>
    <t>od 2.000,00 eura.</t>
  </si>
  <si>
    <t>Prihodi iz nadležnog proračuna ( skupina 67 )  odnose se na prihode iz nadležnog proračuna i planirani su u iznosu od 22.349,00 eura.</t>
  </si>
  <si>
    <t>Rashodi su planirani u ukupnom iznosu 113.745,00 eura i odnose se na rashode poslovanja u iznosu od 113.745,00 eura</t>
  </si>
  <si>
    <t>dok su rashodi za nabavu nefinancijske imovine planirani u iznosu od 0,00 eura.</t>
  </si>
  <si>
    <t>Rashodi za zaposlene (skupina 31) planirani su u iznosu od 102.147,00 eura.</t>
  </si>
  <si>
    <t>Materijalni rashodi (skupina 32 ) planirani su u iznosu od 11.398,00 eura</t>
  </si>
  <si>
    <t>Financijski rashodi (skupina 34 ) planirani su u iznosu od 200,00 eura.</t>
  </si>
  <si>
    <t>Rashodi za nabavu proizvedene dugotrajne imovine (skupina 42) su planirani u iznosu 0,00 eura.</t>
  </si>
  <si>
    <t xml:space="preserve">PROGRAM 1033 Proračunski korisnik-Razvojna agencija TINTL </t>
  </si>
  <si>
    <t>Planirana sredstva su u iznosu od 113.745,00 eura.</t>
  </si>
  <si>
    <t xml:space="preserve">Opći prihodi i primici: Iz ovog izvora planirani su rashodi poslovanja 22.349,00 eura i to 17.047,00 eura rashodi za </t>
  </si>
  <si>
    <t>zaposlene, 5.032,00 eura materijalni rashodi, 0,00 eura financijski rashodi.</t>
  </si>
  <si>
    <t xml:space="preserve">Vlastiti prihodi: Iz ovog izvora planirani su Rashodi poslovanja 2.000,00 eura i to 1.800,00 eura materijalni rashodi </t>
  </si>
  <si>
    <t>te 200,00 eura Financijski rashodi.</t>
  </si>
  <si>
    <t>Ostale pomoći i darovnice: Iz ovog izvora planirani su rashodi od 89.396,00 eura i to 85.100,00 eura Rashodi za zaposlene, te 4296 eura za Materijalni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</si>
</sst>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indexed="8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24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applyNumberFormat="1" applyFont="1" applyFill="1" applyBorder="1" applyAlignment="1">
      <alignment horizontal="left" vertical="center" wrapText="1" indent="2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4" fillId="0" borderId="4" xfId="3" applyFont="1" applyBorder="1" applyAlignment="1">
      <alignment horizontal="center"/>
    </xf>
    <xf numFmtId="4" fontId="8" fillId="2" borderId="4" xfId="3" applyNumberFormat="1" applyFont="1" applyFill="1" applyBorder="1" applyAlignment="1">
      <alignment horizontal="right"/>
    </xf>
    <xf numFmtId="0" fontId="24" fillId="0" borderId="0" xfId="0" applyFont="1"/>
    <xf numFmtId="0" fontId="13" fillId="0" borderId="4" xfId="3" applyFont="1" applyBorder="1" applyAlignment="1">
      <alignment horizontal="left" vertical="center" wrapText="1"/>
    </xf>
    <xf numFmtId="3" fontId="8" fillId="0" borderId="4" xfId="3" applyNumberFormat="1" applyFont="1" applyBorder="1" applyAlignment="1">
      <alignment horizontal="right"/>
    </xf>
    <xf numFmtId="4" fontId="8" fillId="0" borderId="4" xfId="3" applyNumberFormat="1" applyFont="1" applyBorder="1" applyAlignment="1">
      <alignment horizontal="right" wrapText="1"/>
    </xf>
    <xf numFmtId="0" fontId="13" fillId="0" borderId="4" xfId="3" applyFont="1" applyBorder="1" applyAlignment="1">
      <alignment horizontal="left" vertical="center" wrapText="1" indent="1"/>
    </xf>
    <xf numFmtId="4" fontId="8" fillId="0" borderId="4" xfId="3" applyNumberFormat="1" applyFont="1" applyBorder="1" applyAlignment="1">
      <alignment horizontal="right"/>
    </xf>
    <xf numFmtId="0" fontId="23" fillId="0" borderId="4" xfId="3" quotePrefix="1" applyFont="1" applyBorder="1" applyAlignment="1">
      <alignment horizontal="left" vertical="center" wrapText="1" indent="2"/>
    </xf>
    <xf numFmtId="0" fontId="23" fillId="0" borderId="4" xfId="3" applyFont="1" applyBorder="1" applyAlignment="1">
      <alignment horizontal="left" vertical="center" wrapText="1"/>
    </xf>
    <xf numFmtId="0" fontId="23" fillId="0" borderId="4" xfId="3" applyFont="1" applyBorder="1" applyAlignment="1">
      <alignment horizontal="left" vertical="center" wrapText="1" indent="2"/>
    </xf>
    <xf numFmtId="0" fontId="13" fillId="0" borderId="4" xfId="3" applyFont="1" applyBorder="1" applyAlignment="1">
      <alignment horizontal="left" vertical="center" wrapText="1" indent="2"/>
    </xf>
    <xf numFmtId="4" fontId="8" fillId="0" borderId="4" xfId="3" applyNumberFormat="1" applyFont="1" applyBorder="1" applyAlignment="1">
      <alignment horizontal="right" indent="1"/>
    </xf>
    <xf numFmtId="0" fontId="13" fillId="0" borderId="4" xfId="3" applyFont="1" applyBorder="1" applyAlignment="1">
      <alignment horizontal="left" vertical="center" wrapText="1" indent="3"/>
    </xf>
    <xf numFmtId="0" fontId="23" fillId="0" borderId="4" xfId="3" applyFont="1" applyBorder="1" applyAlignment="1">
      <alignment horizontal="left" vertical="center" wrapText="1" indent="4"/>
    </xf>
    <xf numFmtId="0" fontId="8" fillId="0" borderId="4" xfId="0" applyFont="1" applyBorder="1" applyAlignment="1">
      <alignment horizontal="left" vertical="center" wrapText="1" indent="6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right" vertical="center" wrapText="1" indent="7"/>
    </xf>
    <xf numFmtId="0" fontId="25" fillId="0" borderId="4" xfId="3" applyFont="1" applyBorder="1" applyAlignment="1">
      <alignment horizontal="right" vertical="center" wrapText="1" indent="2"/>
    </xf>
    <xf numFmtId="0" fontId="8" fillId="0" borderId="4" xfId="0" applyFont="1" applyBorder="1" applyAlignment="1">
      <alignment horizontal="left" vertical="center" wrapText="1" indent="7"/>
    </xf>
    <xf numFmtId="0" fontId="25" fillId="0" borderId="4" xfId="3" applyFont="1" applyBorder="1" applyAlignment="1">
      <alignment horizontal="left" vertical="center" wrapText="1" indent="2"/>
    </xf>
    <xf numFmtId="4" fontId="8" fillId="0" borderId="4" xfId="3" applyNumberFormat="1" applyFont="1" applyBorder="1" applyAlignment="1">
      <alignment horizontal="left" indent="1"/>
    </xf>
    <xf numFmtId="4" fontId="16" fillId="2" borderId="4" xfId="3" applyNumberFormat="1" applyFont="1" applyFill="1" applyBorder="1" applyAlignment="1">
      <alignment horizontal="left" vertical="center" wrapText="1"/>
    </xf>
    <xf numFmtId="4" fontId="15" fillId="2" borderId="4" xfId="3" applyNumberFormat="1" applyFont="1" applyFill="1" applyBorder="1" applyAlignment="1">
      <alignment horizontal="left" vertical="center" wrapText="1"/>
    </xf>
    <xf numFmtId="4" fontId="16" fillId="2" borderId="4" xfId="3" quotePrefix="1" applyNumberFormat="1" applyFont="1" applyFill="1" applyBorder="1" applyAlignment="1">
      <alignment horizontal="left" vertical="center" wrapText="1"/>
    </xf>
    <xf numFmtId="4" fontId="16" fillId="2" borderId="4" xfId="3" quotePrefix="1" applyNumberFormat="1" applyFont="1" applyFill="1" applyBorder="1" applyAlignment="1">
      <alignment horizontal="left" vertical="center"/>
    </xf>
    <xf numFmtId="0" fontId="26" fillId="2" borderId="4" xfId="3" quotePrefix="1" applyFont="1" applyFill="1" applyBorder="1" applyAlignment="1">
      <alignment horizontal="left" vertical="center"/>
    </xf>
    <xf numFmtId="4" fontId="16" fillId="2" borderId="4" xfId="3" applyNumberFormat="1" applyFont="1" applyFill="1" applyBorder="1" applyAlignment="1">
      <alignment vertical="center" wrapText="1"/>
    </xf>
    <xf numFmtId="4" fontId="15" fillId="2" borderId="4" xfId="3" applyNumberFormat="1" applyFont="1" applyFill="1" applyBorder="1" applyAlignment="1">
      <alignment vertical="center" wrapText="1"/>
    </xf>
    <xf numFmtId="4" fontId="26" fillId="2" borderId="4" xfId="3" quotePrefix="1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Font="1" applyFill="1" applyBorder="1" applyAlignment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  <xf numFmtId="0" fontId="0" fillId="0" borderId="0" xfId="0" applyAlignment="1">
      <alignment horizontal="left" wrapText="1"/>
    </xf>
  </cellXfs>
  <cellStyles count="4">
    <cellStyle name="Normal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opLeftCell="A28" zoomScaleNormal="100" workbookViewId="0">
      <selection activeCell="H10" sqref="H10"/>
    </sheetView>
  </sheetViews>
  <sheetFormatPr defaultColWidth="8.88671875" defaultRowHeight="13.8" x14ac:dyDescent="0.25"/>
  <cols>
    <col min="1" max="4" width="8.88671875" style="1"/>
    <col min="5" max="5" width="25.33203125" style="1" customWidth="1"/>
    <col min="6" max="10" width="19.44140625" style="1" customWidth="1"/>
    <col min="11" max="12" width="25.33203125" style="1" customWidth="1"/>
    <col min="13" max="16384" width="8.88671875" style="1"/>
  </cols>
  <sheetData>
    <row r="1" spans="1:10" ht="15.6" x14ac:dyDescent="0.25">
      <c r="A1" s="57"/>
    </row>
    <row r="2" spans="1:10" s="2" customFormat="1" ht="51" customHeight="1" x14ac:dyDescent="0.25">
      <c r="A2" s="110" t="s">
        <v>55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6" x14ac:dyDescent="0.25">
      <c r="A4" s="110" t="s">
        <v>0</v>
      </c>
      <c r="B4" s="110"/>
      <c r="C4" s="110"/>
      <c r="D4" s="110"/>
      <c r="E4" s="110"/>
      <c r="F4" s="110"/>
      <c r="G4" s="110"/>
      <c r="H4" s="110"/>
      <c r="I4" s="111"/>
      <c r="J4" s="111"/>
    </row>
    <row r="5" spans="1:10" s="2" customFormat="1" ht="17.399999999999999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3">
      <c r="A6" s="110" t="s">
        <v>14</v>
      </c>
      <c r="B6" s="112"/>
      <c r="C6" s="112"/>
      <c r="D6" s="112"/>
      <c r="E6" s="112"/>
      <c r="F6" s="112"/>
      <c r="G6" s="112"/>
      <c r="H6" s="112"/>
      <c r="I6" s="112"/>
      <c r="J6" s="112"/>
    </row>
    <row r="7" spans="1:10" s="2" customFormat="1" ht="18" x14ac:dyDescent="0.35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6.4" x14ac:dyDescent="0.25">
      <c r="A8" s="113" t="s">
        <v>12</v>
      </c>
      <c r="B8" s="114"/>
      <c r="C8" s="114"/>
      <c r="D8" s="114"/>
      <c r="E8" s="114"/>
      <c r="F8" s="60" t="s">
        <v>13</v>
      </c>
      <c r="G8" s="60" t="s">
        <v>23</v>
      </c>
      <c r="H8" s="61" t="s">
        <v>24</v>
      </c>
      <c r="I8" s="61" t="s">
        <v>25</v>
      </c>
      <c r="J8" s="61" t="s">
        <v>26</v>
      </c>
    </row>
    <row r="9" spans="1:10" s="32" customFormat="1" ht="12" customHeight="1" x14ac:dyDescent="0.25">
      <c r="A9" s="105">
        <v>1</v>
      </c>
      <c r="B9" s="105"/>
      <c r="C9" s="105"/>
      <c r="D9" s="105"/>
      <c r="E9" s="105"/>
      <c r="F9" s="62">
        <v>2</v>
      </c>
      <c r="G9" s="62">
        <v>3</v>
      </c>
      <c r="H9" s="63">
        <v>4</v>
      </c>
      <c r="I9" s="63">
        <v>5</v>
      </c>
      <c r="J9" s="63">
        <v>6</v>
      </c>
    </row>
    <row r="10" spans="1:10" s="2" customFormat="1" x14ac:dyDescent="0.25">
      <c r="A10" s="106" t="s">
        <v>3</v>
      </c>
      <c r="B10" s="104"/>
      <c r="C10" s="104"/>
      <c r="D10" s="104"/>
      <c r="E10" s="115"/>
      <c r="F10" s="10">
        <f>F11+F12</f>
        <v>78809.5</v>
      </c>
      <c r="G10" s="10">
        <f t="shared" ref="G10" si="0">G11+G12</f>
        <v>108516.37</v>
      </c>
      <c r="H10" s="10">
        <v>112745</v>
      </c>
      <c r="I10" s="10">
        <v>113745</v>
      </c>
      <c r="J10" s="10">
        <v>113745</v>
      </c>
    </row>
    <row r="11" spans="1:10" s="2" customFormat="1" x14ac:dyDescent="0.25">
      <c r="A11" s="118" t="s">
        <v>1</v>
      </c>
      <c r="B11" s="119"/>
      <c r="C11" s="119"/>
      <c r="D11" s="119"/>
      <c r="E11" s="117"/>
      <c r="F11" s="11">
        <v>78809.5</v>
      </c>
      <c r="G11" s="11">
        <v>108516.37</v>
      </c>
      <c r="H11" s="11">
        <v>112745</v>
      </c>
      <c r="I11" s="11">
        <v>113745</v>
      </c>
      <c r="J11" s="11">
        <v>113745</v>
      </c>
    </row>
    <row r="12" spans="1:10" s="2" customFormat="1" x14ac:dyDescent="0.25">
      <c r="A12" s="116" t="s">
        <v>2</v>
      </c>
      <c r="B12" s="117"/>
      <c r="C12" s="117"/>
      <c r="D12" s="117"/>
      <c r="E12" s="117"/>
      <c r="F12" s="11">
        <v>0</v>
      </c>
      <c r="G12" s="11">
        <v>0</v>
      </c>
      <c r="H12" s="11"/>
      <c r="I12" s="11"/>
      <c r="J12" s="11"/>
    </row>
    <row r="13" spans="1:10" s="2" customFormat="1" x14ac:dyDescent="0.25">
      <c r="A13" s="12" t="s">
        <v>6</v>
      </c>
      <c r="B13" s="30"/>
      <c r="C13" s="30"/>
      <c r="D13" s="30"/>
      <c r="E13" s="30"/>
      <c r="F13" s="10">
        <f>F14+F15</f>
        <v>75171.28</v>
      </c>
      <c r="G13" s="10">
        <f t="shared" ref="G13" si="1">G14+G15</f>
        <v>112149.73999999999</v>
      </c>
      <c r="H13" s="10">
        <v>113745</v>
      </c>
      <c r="I13" s="10">
        <v>113745</v>
      </c>
      <c r="J13" s="10">
        <v>113745</v>
      </c>
    </row>
    <row r="14" spans="1:10" s="2" customFormat="1" x14ac:dyDescent="0.25">
      <c r="A14" s="120" t="s">
        <v>4</v>
      </c>
      <c r="B14" s="119"/>
      <c r="C14" s="119"/>
      <c r="D14" s="119"/>
      <c r="E14" s="119"/>
      <c r="F14" s="11">
        <v>72975.78</v>
      </c>
      <c r="G14" s="11">
        <v>108084.37</v>
      </c>
      <c r="H14" s="11">
        <v>113745</v>
      </c>
      <c r="I14" s="11">
        <v>113745</v>
      </c>
      <c r="J14" s="13">
        <v>113745</v>
      </c>
    </row>
    <row r="15" spans="1:10" s="2" customFormat="1" x14ac:dyDescent="0.25">
      <c r="A15" s="116" t="s">
        <v>5</v>
      </c>
      <c r="B15" s="117"/>
      <c r="C15" s="117"/>
      <c r="D15" s="117"/>
      <c r="E15" s="117"/>
      <c r="F15" s="11">
        <v>2195.5</v>
      </c>
      <c r="G15" s="11">
        <v>4065.37</v>
      </c>
      <c r="H15" s="11"/>
      <c r="I15" s="11"/>
      <c r="J15" s="13"/>
    </row>
    <row r="16" spans="1:10" s="2" customFormat="1" x14ac:dyDescent="0.25">
      <c r="A16" s="103" t="s">
        <v>7</v>
      </c>
      <c r="B16" s="104"/>
      <c r="C16" s="104"/>
      <c r="D16" s="104"/>
      <c r="E16" s="104"/>
      <c r="F16" s="10">
        <f>F10-F13</f>
        <v>3638.2200000000012</v>
      </c>
      <c r="G16" s="10">
        <f t="shared" ref="G16:J16" si="2">G10-G13</f>
        <v>-3633.3699999999953</v>
      </c>
      <c r="H16" s="10">
        <f t="shared" si="2"/>
        <v>-1000</v>
      </c>
      <c r="I16" s="10">
        <f t="shared" si="2"/>
        <v>0</v>
      </c>
      <c r="J16" s="10">
        <f t="shared" si="2"/>
        <v>0</v>
      </c>
    </row>
    <row r="17" spans="1:10" s="2" customFormat="1" ht="18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</row>
    <row r="18" spans="1:10" s="2" customFormat="1" ht="18" customHeight="1" x14ac:dyDescent="0.3">
      <c r="A18" s="110" t="s">
        <v>15</v>
      </c>
      <c r="B18" s="112"/>
      <c r="C18" s="112"/>
      <c r="D18" s="112"/>
      <c r="E18" s="112"/>
      <c r="F18" s="112"/>
      <c r="G18" s="112"/>
      <c r="H18" s="112"/>
      <c r="I18" s="112"/>
      <c r="J18" s="112"/>
    </row>
    <row r="19" spans="1:10" s="2" customFormat="1" ht="18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0" s="2" customFormat="1" ht="26.4" x14ac:dyDescent="0.25">
      <c r="A20" s="113" t="s">
        <v>12</v>
      </c>
      <c r="B20" s="114"/>
      <c r="C20" s="114"/>
      <c r="D20" s="114"/>
      <c r="E20" s="114"/>
      <c r="F20" s="60" t="s">
        <v>13</v>
      </c>
      <c r="G20" s="60" t="s">
        <v>23</v>
      </c>
      <c r="H20" s="61" t="s">
        <v>24</v>
      </c>
      <c r="I20" s="61" t="s">
        <v>25</v>
      </c>
      <c r="J20" s="61" t="s">
        <v>26</v>
      </c>
    </row>
    <row r="21" spans="1:10" s="32" customFormat="1" ht="12" customHeight="1" x14ac:dyDescent="0.25">
      <c r="A21" s="105">
        <v>1</v>
      </c>
      <c r="B21" s="105"/>
      <c r="C21" s="105"/>
      <c r="D21" s="105"/>
      <c r="E21" s="105"/>
      <c r="F21" s="62">
        <v>2</v>
      </c>
      <c r="G21" s="62">
        <v>3</v>
      </c>
      <c r="H21" s="63">
        <v>4</v>
      </c>
      <c r="I21" s="63">
        <v>5</v>
      </c>
      <c r="J21" s="63">
        <v>6</v>
      </c>
    </row>
    <row r="22" spans="1:10" s="2" customFormat="1" x14ac:dyDescent="0.25">
      <c r="A22" s="116" t="s">
        <v>8</v>
      </c>
      <c r="B22" s="117"/>
      <c r="C22" s="117"/>
      <c r="D22" s="117"/>
      <c r="E22" s="117"/>
      <c r="F22" s="11"/>
      <c r="G22" s="11"/>
      <c r="H22" s="11"/>
      <c r="I22" s="11"/>
      <c r="J22" s="13"/>
    </row>
    <row r="23" spans="1:10" s="2" customFormat="1" x14ac:dyDescent="0.25">
      <c r="A23" s="116" t="s">
        <v>9</v>
      </c>
      <c r="B23" s="117"/>
      <c r="C23" s="117"/>
      <c r="D23" s="117"/>
      <c r="E23" s="117"/>
      <c r="F23" s="11"/>
      <c r="G23" s="11"/>
      <c r="H23" s="11"/>
      <c r="I23" s="11"/>
      <c r="J23" s="13"/>
    </row>
    <row r="24" spans="1:10" s="2" customFormat="1" x14ac:dyDescent="0.25">
      <c r="A24" s="103" t="s">
        <v>10</v>
      </c>
      <c r="B24" s="104"/>
      <c r="C24" s="104"/>
      <c r="D24" s="104"/>
      <c r="E24" s="104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103" t="s">
        <v>11</v>
      </c>
      <c r="B25" s="104"/>
      <c r="C25" s="104"/>
      <c r="D25" s="104"/>
      <c r="E25" s="104"/>
      <c r="F25" s="10">
        <f>F16+F24</f>
        <v>3638.2200000000012</v>
      </c>
      <c r="G25" s="10">
        <f t="shared" ref="G25:J25" si="4">G16+G24</f>
        <v>-3633.3699999999953</v>
      </c>
      <c r="H25" s="10">
        <f t="shared" si="4"/>
        <v>-1000</v>
      </c>
      <c r="I25" s="10">
        <f t="shared" si="4"/>
        <v>0</v>
      </c>
      <c r="J25" s="10">
        <f t="shared" si="4"/>
        <v>0</v>
      </c>
    </row>
    <row r="26" spans="1:10" s="2" customFormat="1" ht="18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</row>
    <row r="27" spans="1:10" s="2" customFormat="1" ht="18" customHeight="1" x14ac:dyDescent="0.3">
      <c r="A27" s="110" t="s">
        <v>16</v>
      </c>
      <c r="B27" s="112"/>
      <c r="C27" s="112"/>
      <c r="D27" s="112"/>
      <c r="E27" s="112"/>
      <c r="F27" s="112"/>
      <c r="G27" s="112"/>
      <c r="H27" s="112"/>
      <c r="I27" s="112"/>
      <c r="J27" s="112"/>
    </row>
    <row r="28" spans="1:10" s="2" customFormat="1" ht="18" customHeight="1" x14ac:dyDescent="0.3">
      <c r="A28" s="28"/>
      <c r="B28" s="29"/>
      <c r="C28" s="29"/>
      <c r="D28" s="29"/>
      <c r="E28" s="29"/>
      <c r="F28" s="29"/>
      <c r="G28" s="29"/>
      <c r="H28" s="29"/>
      <c r="I28" s="29"/>
      <c r="J28" s="29"/>
    </row>
    <row r="29" spans="1:10" s="2" customFormat="1" ht="26.4" x14ac:dyDescent="0.25">
      <c r="A29" s="95" t="s">
        <v>22</v>
      </c>
      <c r="B29" s="96"/>
      <c r="C29" s="96"/>
      <c r="D29" s="96"/>
      <c r="E29" s="97"/>
      <c r="F29" s="60" t="s">
        <v>13</v>
      </c>
      <c r="G29" s="60" t="s">
        <v>23</v>
      </c>
      <c r="H29" s="61" t="s">
        <v>24</v>
      </c>
      <c r="I29" s="61" t="s">
        <v>25</v>
      </c>
      <c r="J29" s="61" t="s">
        <v>26</v>
      </c>
    </row>
    <row r="30" spans="1:10" s="32" customFormat="1" ht="12" customHeight="1" x14ac:dyDescent="0.25">
      <c r="A30" s="105">
        <v>1</v>
      </c>
      <c r="B30" s="105"/>
      <c r="C30" s="105"/>
      <c r="D30" s="105"/>
      <c r="E30" s="105"/>
      <c r="F30" s="62">
        <v>2</v>
      </c>
      <c r="G30" s="62">
        <v>3</v>
      </c>
      <c r="H30" s="63">
        <v>4</v>
      </c>
      <c r="I30" s="63">
        <v>5</v>
      </c>
      <c r="J30" s="63">
        <v>6</v>
      </c>
    </row>
    <row r="31" spans="1:10" s="2" customFormat="1" ht="15" customHeight="1" x14ac:dyDescent="0.25">
      <c r="A31" s="98" t="s">
        <v>17</v>
      </c>
      <c r="B31" s="99"/>
      <c r="C31" s="99"/>
      <c r="D31" s="99"/>
      <c r="E31" s="100"/>
      <c r="F31" s="17">
        <v>0</v>
      </c>
      <c r="G31" s="17">
        <v>0</v>
      </c>
      <c r="H31" s="17">
        <v>0</v>
      </c>
      <c r="I31" s="17">
        <v>0</v>
      </c>
      <c r="J31" s="18">
        <v>0</v>
      </c>
    </row>
    <row r="32" spans="1:10" s="2" customFormat="1" ht="15" customHeight="1" x14ac:dyDescent="0.25">
      <c r="A32" s="103" t="s">
        <v>18</v>
      </c>
      <c r="B32" s="104"/>
      <c r="C32" s="104"/>
      <c r="D32" s="104"/>
      <c r="E32" s="104"/>
      <c r="F32" s="19">
        <f>F25+F31</f>
        <v>3638.2200000000012</v>
      </c>
      <c r="G32" s="19">
        <f t="shared" ref="G32:J32" si="5">G25+G31</f>
        <v>-3633.3699999999953</v>
      </c>
      <c r="H32" s="19">
        <f t="shared" si="5"/>
        <v>-1000</v>
      </c>
      <c r="I32" s="19">
        <f t="shared" si="5"/>
        <v>0</v>
      </c>
      <c r="J32" s="20">
        <f t="shared" si="5"/>
        <v>0</v>
      </c>
    </row>
    <row r="33" spans="1:10" s="2" customFormat="1" ht="45" customHeight="1" x14ac:dyDescent="0.25">
      <c r="A33" s="106" t="s">
        <v>19</v>
      </c>
      <c r="B33" s="107"/>
      <c r="C33" s="107"/>
      <c r="D33" s="107"/>
      <c r="E33" s="108"/>
      <c r="F33" s="19">
        <f>F16+F24+F31-F32</f>
        <v>0</v>
      </c>
      <c r="G33" s="19">
        <f t="shared" ref="G33:J33" si="6">G16+G24+G31-G32</f>
        <v>0</v>
      </c>
      <c r="H33" s="19">
        <f t="shared" si="6"/>
        <v>0</v>
      </c>
      <c r="I33" s="19">
        <f t="shared" si="6"/>
        <v>0</v>
      </c>
      <c r="J33" s="20">
        <f t="shared" si="6"/>
        <v>0</v>
      </c>
    </row>
    <row r="34" spans="1:10" s="2" customFormat="1" ht="18" customHeight="1" x14ac:dyDescent="0.3">
      <c r="A34" s="27"/>
      <c r="B34" s="21"/>
      <c r="C34" s="21"/>
      <c r="D34" s="21"/>
      <c r="E34" s="21"/>
      <c r="F34" s="21"/>
      <c r="G34" s="21"/>
      <c r="H34" s="21"/>
      <c r="I34" s="21"/>
      <c r="J34" s="21"/>
    </row>
    <row r="35" spans="1:10" s="2" customFormat="1" ht="18" customHeight="1" x14ac:dyDescent="0.25">
      <c r="A35" s="109" t="s">
        <v>20</v>
      </c>
      <c r="B35" s="109"/>
      <c r="C35" s="109"/>
      <c r="D35" s="109"/>
      <c r="E35" s="109"/>
      <c r="F35" s="109"/>
      <c r="G35" s="109"/>
      <c r="H35" s="109"/>
      <c r="I35" s="109"/>
      <c r="J35" s="109"/>
    </row>
    <row r="36" spans="1:10" s="2" customFormat="1" ht="18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</row>
    <row r="37" spans="1:10" s="2" customFormat="1" ht="26.4" x14ac:dyDescent="0.25">
      <c r="A37" s="95" t="s">
        <v>22</v>
      </c>
      <c r="B37" s="96"/>
      <c r="C37" s="96"/>
      <c r="D37" s="96"/>
      <c r="E37" s="97"/>
      <c r="F37" s="60" t="s">
        <v>13</v>
      </c>
      <c r="G37" s="60" t="s">
        <v>23</v>
      </c>
      <c r="H37" s="61" t="s">
        <v>24</v>
      </c>
      <c r="I37" s="61" t="s">
        <v>25</v>
      </c>
      <c r="J37" s="61" t="s">
        <v>26</v>
      </c>
    </row>
    <row r="38" spans="1:10" s="32" customFormat="1" ht="12" customHeight="1" x14ac:dyDescent="0.25">
      <c r="A38" s="105">
        <v>1</v>
      </c>
      <c r="B38" s="105"/>
      <c r="C38" s="105"/>
      <c r="D38" s="105"/>
      <c r="E38" s="105"/>
      <c r="F38" s="62">
        <v>2</v>
      </c>
      <c r="G38" s="62">
        <v>3</v>
      </c>
      <c r="H38" s="63">
        <v>4</v>
      </c>
      <c r="I38" s="63">
        <v>5</v>
      </c>
      <c r="J38" s="63">
        <v>6</v>
      </c>
    </row>
    <row r="39" spans="1:10" s="2" customFormat="1" x14ac:dyDescent="0.25">
      <c r="A39" s="98" t="s">
        <v>17</v>
      </c>
      <c r="B39" s="99"/>
      <c r="C39" s="99"/>
      <c r="D39" s="99"/>
      <c r="E39" s="100"/>
      <c r="F39" s="17">
        <v>0</v>
      </c>
      <c r="G39" s="17">
        <f>F42</f>
        <v>0</v>
      </c>
      <c r="H39" s="17">
        <f>G42</f>
        <v>0</v>
      </c>
      <c r="I39" s="17">
        <f>H42</f>
        <v>0</v>
      </c>
      <c r="J39" s="18">
        <f>I42</f>
        <v>0</v>
      </c>
    </row>
    <row r="40" spans="1:10" s="2" customFormat="1" ht="28.5" customHeight="1" x14ac:dyDescent="0.25">
      <c r="A40" s="98" t="s">
        <v>21</v>
      </c>
      <c r="B40" s="99"/>
      <c r="C40" s="99"/>
      <c r="D40" s="99"/>
      <c r="E40" s="100"/>
      <c r="F40" s="17">
        <v>0</v>
      </c>
      <c r="G40" s="17">
        <v>0</v>
      </c>
      <c r="H40" s="17">
        <v>0</v>
      </c>
      <c r="I40" s="17">
        <v>0</v>
      </c>
      <c r="J40" s="18">
        <v>0</v>
      </c>
    </row>
    <row r="41" spans="1:10" s="2" customFormat="1" ht="25.5" customHeight="1" x14ac:dyDescent="0.25">
      <c r="A41" s="98" t="s">
        <v>60</v>
      </c>
      <c r="B41" s="101"/>
      <c r="C41" s="101"/>
      <c r="D41" s="101"/>
      <c r="E41" s="102"/>
      <c r="F41" s="17">
        <v>0</v>
      </c>
      <c r="G41" s="17">
        <v>0</v>
      </c>
      <c r="H41" s="17">
        <v>0</v>
      </c>
      <c r="I41" s="17">
        <v>0</v>
      </c>
      <c r="J41" s="18">
        <v>0</v>
      </c>
    </row>
    <row r="42" spans="1:10" s="2" customFormat="1" ht="15" customHeight="1" x14ac:dyDescent="0.25">
      <c r="A42" s="103" t="s">
        <v>18</v>
      </c>
      <c r="B42" s="104"/>
      <c r="C42" s="104"/>
      <c r="D42" s="104"/>
      <c r="E42" s="104"/>
      <c r="F42" s="25">
        <f>F39-F40+F41</f>
        <v>0</v>
      </c>
      <c r="G42" s="25">
        <f t="shared" ref="G42:J42" si="7">G39-G40+G41</f>
        <v>0</v>
      </c>
      <c r="H42" s="25">
        <f t="shared" si="7"/>
        <v>0</v>
      </c>
      <c r="I42" s="25">
        <f t="shared" si="7"/>
        <v>0</v>
      </c>
      <c r="J42" s="26">
        <f t="shared" si="7"/>
        <v>0</v>
      </c>
    </row>
    <row r="43" spans="1:10" ht="9" customHeight="1" x14ac:dyDescent="0.25"/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8"/>
  <sheetViews>
    <sheetView topLeftCell="A40" zoomScaleNormal="100" workbookViewId="0">
      <selection activeCell="E24" sqref="E24"/>
    </sheetView>
  </sheetViews>
  <sheetFormatPr defaultColWidth="8.88671875" defaultRowHeight="13.8" x14ac:dyDescent="0.25"/>
  <cols>
    <col min="1" max="1" width="7.88671875" style="32" bestFit="1" customWidth="1"/>
    <col min="2" max="2" width="44.6640625" style="32" customWidth="1"/>
    <col min="3" max="4" width="19.5546875" style="32" customWidth="1"/>
    <col min="5" max="8" width="19.44140625" style="32" customWidth="1"/>
    <col min="9" max="10" width="25.33203125" style="32" customWidth="1"/>
    <col min="11" max="16384" width="8.88671875" style="32"/>
  </cols>
  <sheetData>
    <row r="1" spans="1:10" ht="17.399999999999999" x14ac:dyDescent="0.25">
      <c r="A1" s="57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3">
      <c r="A2" s="121" t="s">
        <v>27</v>
      </c>
      <c r="B2" s="121"/>
      <c r="C2" s="121"/>
      <c r="D2" s="121"/>
      <c r="E2" s="121"/>
      <c r="F2" s="121"/>
      <c r="G2" s="121"/>
      <c r="H2" s="54"/>
      <c r="I2" s="34"/>
      <c r="J2" s="34"/>
    </row>
    <row r="3" spans="1:10" ht="17.399999999999999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21" t="s">
        <v>28</v>
      </c>
      <c r="B4" s="121"/>
      <c r="C4" s="121"/>
      <c r="D4" s="121"/>
      <c r="E4" s="121"/>
      <c r="F4" s="121"/>
      <c r="G4" s="121"/>
      <c r="H4" s="54"/>
      <c r="I4" s="35"/>
      <c r="J4" s="35"/>
    </row>
    <row r="5" spans="1:10" ht="17.399999999999999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6.4" x14ac:dyDescent="0.25">
      <c r="A6" s="36" t="s">
        <v>41</v>
      </c>
      <c r="B6" s="37" t="s">
        <v>22</v>
      </c>
      <c r="C6" s="38" t="s">
        <v>13</v>
      </c>
      <c r="D6" s="38" t="s">
        <v>23</v>
      </c>
      <c r="E6" s="36" t="s">
        <v>24</v>
      </c>
      <c r="F6" s="36" t="s">
        <v>25</v>
      </c>
      <c r="G6" s="36" t="s">
        <v>26</v>
      </c>
    </row>
    <row r="7" spans="1:10" s="40" customFormat="1" ht="10.199999999999999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/>
      <c r="B8" s="41" t="s">
        <v>29</v>
      </c>
      <c r="C8" s="87">
        <f>C9+C15</f>
        <v>78809.5</v>
      </c>
      <c r="D8" s="87">
        <f>D9+D15</f>
        <v>105605.98999999999</v>
      </c>
      <c r="E8" s="65">
        <v>112745</v>
      </c>
      <c r="F8" s="65">
        <v>112745</v>
      </c>
      <c r="G8" s="65">
        <v>112745</v>
      </c>
    </row>
    <row r="9" spans="1:10" x14ac:dyDescent="0.25">
      <c r="A9" s="41">
        <v>6</v>
      </c>
      <c r="B9" s="41" t="s">
        <v>30</v>
      </c>
      <c r="C9" s="87">
        <f>SUM(C10:C14)</f>
        <v>78809.5</v>
      </c>
      <c r="D9" s="87">
        <f>SUM(D10:D14)</f>
        <v>105605.98999999999</v>
      </c>
      <c r="E9" s="65">
        <v>112745</v>
      </c>
      <c r="F9" s="65">
        <v>112745</v>
      </c>
      <c r="G9" s="65">
        <v>112745</v>
      </c>
    </row>
    <row r="10" spans="1:10" ht="26.4" x14ac:dyDescent="0.25">
      <c r="A10" s="52">
        <v>63</v>
      </c>
      <c r="B10" s="43" t="s">
        <v>31</v>
      </c>
      <c r="C10" s="86">
        <v>0</v>
      </c>
      <c r="D10" s="86">
        <v>65000</v>
      </c>
      <c r="E10" s="65">
        <v>89396</v>
      </c>
      <c r="F10" s="65">
        <v>89396</v>
      </c>
      <c r="G10" s="65">
        <v>89396</v>
      </c>
    </row>
    <row r="11" spans="1:10" x14ac:dyDescent="0.25">
      <c r="A11" s="52">
        <v>64</v>
      </c>
      <c r="B11" s="46" t="s">
        <v>84</v>
      </c>
      <c r="C11" s="86">
        <v>1.5</v>
      </c>
      <c r="D11" s="86">
        <v>2</v>
      </c>
      <c r="E11" s="65">
        <v>0</v>
      </c>
      <c r="F11" s="65">
        <v>0</v>
      </c>
      <c r="G11" s="65">
        <v>0</v>
      </c>
    </row>
    <row r="12" spans="1:10" ht="26.4" x14ac:dyDescent="0.25">
      <c r="A12" s="52">
        <v>65</v>
      </c>
      <c r="B12" s="46" t="s">
        <v>85</v>
      </c>
      <c r="C12" s="86">
        <v>0</v>
      </c>
      <c r="D12" s="86">
        <v>523.99</v>
      </c>
      <c r="E12" s="65">
        <v>0</v>
      </c>
      <c r="F12" s="65">
        <v>0</v>
      </c>
      <c r="G12" s="65">
        <v>0</v>
      </c>
    </row>
    <row r="13" spans="1:10" ht="39.6" x14ac:dyDescent="0.25">
      <c r="A13" s="53">
        <v>66</v>
      </c>
      <c r="B13" s="43" t="s">
        <v>61</v>
      </c>
      <c r="C13" s="86">
        <v>12444</v>
      </c>
      <c r="D13" s="86">
        <v>19648</v>
      </c>
      <c r="E13" s="65">
        <v>1000</v>
      </c>
      <c r="F13" s="65">
        <v>1000</v>
      </c>
      <c r="G13" s="65">
        <v>1000</v>
      </c>
    </row>
    <row r="14" spans="1:10" x14ac:dyDescent="0.25">
      <c r="A14" s="53">
        <v>67</v>
      </c>
      <c r="B14" s="43" t="s">
        <v>63</v>
      </c>
      <c r="C14" s="86">
        <v>66364</v>
      </c>
      <c r="D14" s="86">
        <v>20432</v>
      </c>
      <c r="E14" s="65">
        <v>22349</v>
      </c>
      <c r="F14" s="65">
        <v>22349</v>
      </c>
      <c r="G14" s="65">
        <v>22349</v>
      </c>
    </row>
    <row r="15" spans="1:10" x14ac:dyDescent="0.25">
      <c r="A15" s="45">
        <v>7</v>
      </c>
      <c r="B15" s="41" t="s">
        <v>33</v>
      </c>
      <c r="C15" s="86">
        <f>SUM(C16)</f>
        <v>0</v>
      </c>
      <c r="D15" s="86">
        <f>SUM(D16)</f>
        <v>0</v>
      </c>
      <c r="E15" s="65">
        <v>0</v>
      </c>
      <c r="F15" s="65">
        <v>0</v>
      </c>
      <c r="G15" s="65">
        <v>0</v>
      </c>
    </row>
    <row r="16" spans="1:10" x14ac:dyDescent="0.25">
      <c r="A16" s="53">
        <v>72</v>
      </c>
      <c r="B16" s="46" t="s">
        <v>34</v>
      </c>
      <c r="C16" s="88">
        <v>0</v>
      </c>
      <c r="D16" s="88">
        <v>0</v>
      </c>
      <c r="E16" s="65">
        <v>0</v>
      </c>
      <c r="F16" s="65">
        <v>0</v>
      </c>
      <c r="G16" s="65">
        <v>0</v>
      </c>
    </row>
    <row r="18" spans="1:8" ht="26.4" x14ac:dyDescent="0.25">
      <c r="A18" s="36" t="s">
        <v>41</v>
      </c>
      <c r="B18" s="37" t="s">
        <v>22</v>
      </c>
      <c r="C18" s="38" t="s">
        <v>13</v>
      </c>
      <c r="D18" s="38" t="s">
        <v>23</v>
      </c>
      <c r="E18" s="36" t="s">
        <v>24</v>
      </c>
      <c r="F18" s="36" t="s">
        <v>25</v>
      </c>
      <c r="G18" s="36" t="s">
        <v>26</v>
      </c>
    </row>
    <row r="19" spans="1:8" s="40" customFormat="1" ht="10.199999999999999" x14ac:dyDescent="0.2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8" x14ac:dyDescent="0.25">
      <c r="A20" s="41"/>
      <c r="B20" s="41" t="s">
        <v>35</v>
      </c>
      <c r="C20" s="87">
        <f>C21+C25</f>
        <v>75171.28</v>
      </c>
      <c r="D20" s="87">
        <f>D21+D25</f>
        <v>108084.37</v>
      </c>
      <c r="E20" s="65">
        <v>113745</v>
      </c>
      <c r="F20" s="65">
        <v>113745</v>
      </c>
      <c r="G20" s="65">
        <v>113745</v>
      </c>
    </row>
    <row r="21" spans="1:8" x14ac:dyDescent="0.25">
      <c r="A21" s="41">
        <v>3</v>
      </c>
      <c r="B21" s="41" t="s">
        <v>36</v>
      </c>
      <c r="C21" s="87">
        <f>SUM(C22:C24)</f>
        <v>72975.78</v>
      </c>
      <c r="D21" s="87">
        <f>SUM(D22:D24)</f>
        <v>104019</v>
      </c>
      <c r="E21" s="65">
        <v>113745</v>
      </c>
      <c r="F21" s="65">
        <v>113745</v>
      </c>
      <c r="G21" s="65">
        <v>113745</v>
      </c>
    </row>
    <row r="22" spans="1:8" x14ac:dyDescent="0.25">
      <c r="A22" s="52">
        <v>31</v>
      </c>
      <c r="B22" s="43" t="s">
        <v>37</v>
      </c>
      <c r="C22" s="86">
        <v>61848.67</v>
      </c>
      <c r="D22" s="86">
        <v>89837</v>
      </c>
      <c r="E22" s="65">
        <v>102147</v>
      </c>
      <c r="F22" s="65">
        <v>102147</v>
      </c>
      <c r="G22" s="65">
        <v>102147</v>
      </c>
    </row>
    <row r="23" spans="1:8" x14ac:dyDescent="0.25">
      <c r="A23" s="53">
        <v>32</v>
      </c>
      <c r="B23" s="44" t="s">
        <v>38</v>
      </c>
      <c r="C23" s="89">
        <v>10836.58</v>
      </c>
      <c r="D23" s="89">
        <v>13808</v>
      </c>
      <c r="E23" s="65">
        <v>11398</v>
      </c>
      <c r="F23" s="65">
        <v>11398</v>
      </c>
      <c r="G23" s="65">
        <v>11398</v>
      </c>
    </row>
    <row r="24" spans="1:8" x14ac:dyDescent="0.25">
      <c r="A24" s="53">
        <v>34</v>
      </c>
      <c r="B24" s="44" t="s">
        <v>64</v>
      </c>
      <c r="C24" s="90">
        <v>290.52999999999997</v>
      </c>
      <c r="D24" s="93">
        <v>374</v>
      </c>
      <c r="E24" s="65">
        <v>200</v>
      </c>
      <c r="F24" s="65">
        <v>200</v>
      </c>
      <c r="G24" s="65">
        <v>200</v>
      </c>
    </row>
    <row r="25" spans="1:8" x14ac:dyDescent="0.25">
      <c r="A25" s="47">
        <v>4</v>
      </c>
      <c r="B25" s="48" t="s">
        <v>39</v>
      </c>
      <c r="C25" s="92">
        <f>SUM(C26)</f>
        <v>2195.5</v>
      </c>
      <c r="D25" s="92">
        <f>SUM(D26)</f>
        <v>4065.37</v>
      </c>
      <c r="E25" s="65">
        <v>0</v>
      </c>
      <c r="F25" s="65">
        <v>0</v>
      </c>
      <c r="G25" s="65">
        <v>0</v>
      </c>
    </row>
    <row r="26" spans="1:8" x14ac:dyDescent="0.25">
      <c r="A26" s="52">
        <v>42</v>
      </c>
      <c r="B26" s="49" t="s">
        <v>86</v>
      </c>
      <c r="C26" s="91">
        <v>2195.5</v>
      </c>
      <c r="D26" s="91">
        <v>4065.37</v>
      </c>
      <c r="E26" s="65">
        <v>0</v>
      </c>
      <c r="F26" s="65">
        <v>0</v>
      </c>
      <c r="G26" s="65">
        <v>0</v>
      </c>
    </row>
    <row r="29" spans="1:8" ht="15.6" customHeight="1" x14ac:dyDescent="0.25">
      <c r="A29" s="121" t="s">
        <v>40</v>
      </c>
      <c r="B29" s="121"/>
      <c r="C29" s="121"/>
      <c r="D29" s="121"/>
      <c r="E29" s="121"/>
      <c r="F29" s="121"/>
      <c r="G29" s="121"/>
    </row>
    <row r="30" spans="1:8" ht="17.399999999999999" x14ac:dyDescent="0.25">
      <c r="A30" s="31"/>
      <c r="B30" s="31"/>
      <c r="C30" s="31"/>
      <c r="D30" s="31"/>
      <c r="E30" s="31"/>
      <c r="F30" s="31"/>
      <c r="G30" s="31"/>
      <c r="H30" s="31"/>
    </row>
    <row r="31" spans="1:8" ht="26.4" x14ac:dyDescent="0.25">
      <c r="A31" s="36" t="s">
        <v>41</v>
      </c>
      <c r="B31" s="37" t="s">
        <v>22</v>
      </c>
      <c r="C31" s="38" t="s">
        <v>13</v>
      </c>
      <c r="D31" s="38" t="s">
        <v>23</v>
      </c>
      <c r="E31" s="36" t="s">
        <v>24</v>
      </c>
      <c r="F31" s="36" t="s">
        <v>25</v>
      </c>
      <c r="G31" s="36" t="s">
        <v>26</v>
      </c>
    </row>
    <row r="32" spans="1:8" s="40" customFormat="1" ht="10.199999999999999" x14ac:dyDescent="0.2">
      <c r="A32" s="39">
        <v>1</v>
      </c>
      <c r="B32" s="39">
        <v>2</v>
      </c>
      <c r="C32" s="39">
        <v>3</v>
      </c>
      <c r="D32" s="39">
        <v>4</v>
      </c>
      <c r="E32" s="39">
        <v>5</v>
      </c>
      <c r="F32" s="39">
        <v>6</v>
      </c>
      <c r="G32" s="39">
        <v>7</v>
      </c>
    </row>
    <row r="33" spans="1:7" x14ac:dyDescent="0.25">
      <c r="A33" s="41"/>
      <c r="B33" s="41" t="s">
        <v>29</v>
      </c>
      <c r="C33" s="41">
        <f>C34+C36+C38</f>
        <v>78809.5</v>
      </c>
      <c r="D33" s="41">
        <f>D34+D36+D38</f>
        <v>108516.37</v>
      </c>
      <c r="E33" s="65">
        <v>112745</v>
      </c>
      <c r="F33" s="65">
        <v>112745</v>
      </c>
      <c r="G33" s="65">
        <v>112745</v>
      </c>
    </row>
    <row r="34" spans="1:7" x14ac:dyDescent="0.25">
      <c r="A34" s="41">
        <v>1</v>
      </c>
      <c r="B34" s="41" t="s">
        <v>42</v>
      </c>
      <c r="C34" s="87">
        <f>C35</f>
        <v>66364</v>
      </c>
      <c r="D34" s="87">
        <f>D35</f>
        <v>20432</v>
      </c>
      <c r="E34" s="65">
        <v>22349</v>
      </c>
      <c r="F34" s="65">
        <v>22349</v>
      </c>
      <c r="G34" s="65">
        <v>22349</v>
      </c>
    </row>
    <row r="35" spans="1:7" x14ac:dyDescent="0.25">
      <c r="A35" s="52">
        <v>11</v>
      </c>
      <c r="B35" s="43" t="s">
        <v>42</v>
      </c>
      <c r="C35" s="86">
        <v>66364</v>
      </c>
      <c r="D35" s="43">
        <v>20432</v>
      </c>
      <c r="E35" s="65">
        <v>22349</v>
      </c>
      <c r="F35" s="65">
        <v>22349</v>
      </c>
      <c r="G35" s="65">
        <v>22349</v>
      </c>
    </row>
    <row r="36" spans="1:7" x14ac:dyDescent="0.25">
      <c r="A36" s="45">
        <v>3</v>
      </c>
      <c r="B36" s="41" t="s">
        <v>43</v>
      </c>
      <c r="C36" s="43">
        <f>C37</f>
        <v>12445.5</v>
      </c>
      <c r="D36" s="43">
        <f>D37</f>
        <v>23084.37</v>
      </c>
      <c r="E36" s="65">
        <v>1000</v>
      </c>
      <c r="F36" s="65">
        <v>1000</v>
      </c>
      <c r="G36" s="65">
        <v>1000</v>
      </c>
    </row>
    <row r="37" spans="1:7" x14ac:dyDescent="0.25">
      <c r="A37" s="53">
        <v>31</v>
      </c>
      <c r="B37" s="46" t="s">
        <v>43</v>
      </c>
      <c r="C37" s="88">
        <v>12445.5</v>
      </c>
      <c r="D37" s="88">
        <v>23084.37</v>
      </c>
      <c r="E37" s="65">
        <v>1000</v>
      </c>
      <c r="F37" s="65">
        <v>1000</v>
      </c>
      <c r="G37" s="65">
        <v>1000</v>
      </c>
    </row>
    <row r="38" spans="1:7" x14ac:dyDescent="0.25">
      <c r="A38" s="45">
        <v>5</v>
      </c>
      <c r="B38" s="41" t="s">
        <v>65</v>
      </c>
      <c r="C38" s="43">
        <f>C39</f>
        <v>0</v>
      </c>
      <c r="D38" s="43">
        <f>D39</f>
        <v>65000</v>
      </c>
      <c r="E38" s="65">
        <v>89396</v>
      </c>
      <c r="F38" s="65">
        <v>89396</v>
      </c>
      <c r="G38" s="65">
        <v>89396</v>
      </c>
    </row>
    <row r="39" spans="1:7" x14ac:dyDescent="0.25">
      <c r="A39" s="53" t="s">
        <v>71</v>
      </c>
      <c r="B39" s="46" t="s">
        <v>66</v>
      </c>
      <c r="C39" s="46">
        <v>0</v>
      </c>
      <c r="D39" s="46">
        <v>65000</v>
      </c>
      <c r="E39" s="65">
        <v>89396</v>
      </c>
      <c r="F39" s="65">
        <v>89396</v>
      </c>
      <c r="G39" s="65">
        <v>89396</v>
      </c>
    </row>
    <row r="41" spans="1:7" ht="26.4" x14ac:dyDescent="0.25">
      <c r="A41" s="36" t="s">
        <v>41</v>
      </c>
      <c r="B41" s="37" t="s">
        <v>22</v>
      </c>
      <c r="C41" s="38" t="s">
        <v>13</v>
      </c>
      <c r="D41" s="38" t="s">
        <v>23</v>
      </c>
      <c r="E41" s="36" t="s">
        <v>24</v>
      </c>
      <c r="F41" s="36" t="s">
        <v>25</v>
      </c>
      <c r="G41" s="36" t="s">
        <v>26</v>
      </c>
    </row>
    <row r="42" spans="1:7" s="40" customFormat="1" ht="10.199999999999999" x14ac:dyDescent="0.2">
      <c r="A42" s="39">
        <v>1</v>
      </c>
      <c r="B42" s="39">
        <v>2</v>
      </c>
      <c r="C42" s="39">
        <v>3</v>
      </c>
      <c r="D42" s="39">
        <v>4</v>
      </c>
      <c r="E42" s="39">
        <v>5</v>
      </c>
      <c r="F42" s="39">
        <v>6</v>
      </c>
      <c r="G42" s="39">
        <v>7</v>
      </c>
    </row>
    <row r="43" spans="1:7" x14ac:dyDescent="0.25">
      <c r="A43" s="41"/>
      <c r="B43" s="41" t="s">
        <v>35</v>
      </c>
      <c r="C43" s="41">
        <f>C44+C46+C48</f>
        <v>75171.28</v>
      </c>
      <c r="D43" s="41">
        <f>D44+D46+D48</f>
        <v>108084.37</v>
      </c>
      <c r="E43" s="65">
        <v>113745</v>
      </c>
      <c r="F43" s="65">
        <v>113745</v>
      </c>
      <c r="G43" s="65">
        <v>113745</v>
      </c>
    </row>
    <row r="44" spans="1:7" x14ac:dyDescent="0.25">
      <c r="A44" s="41">
        <v>1</v>
      </c>
      <c r="B44" s="41" t="s">
        <v>42</v>
      </c>
      <c r="C44" s="87">
        <f>C45</f>
        <v>66025</v>
      </c>
      <c r="D44" s="87">
        <f>D45</f>
        <v>20000</v>
      </c>
      <c r="E44" s="65">
        <v>22349</v>
      </c>
      <c r="F44" s="65">
        <v>22349</v>
      </c>
      <c r="G44" s="65">
        <v>22349</v>
      </c>
    </row>
    <row r="45" spans="1:7" x14ac:dyDescent="0.25">
      <c r="A45" s="52">
        <v>11</v>
      </c>
      <c r="B45" s="43" t="s">
        <v>42</v>
      </c>
      <c r="C45" s="86">
        <v>66025</v>
      </c>
      <c r="D45" s="43">
        <v>20000</v>
      </c>
      <c r="E45" s="65">
        <v>22349</v>
      </c>
      <c r="F45" s="65">
        <v>22349</v>
      </c>
      <c r="G45" s="65">
        <v>22349</v>
      </c>
    </row>
    <row r="46" spans="1:7" x14ac:dyDescent="0.25">
      <c r="A46" s="45">
        <v>3</v>
      </c>
      <c r="B46" s="41" t="s">
        <v>43</v>
      </c>
      <c r="C46" s="43">
        <f>C47</f>
        <v>9146.2800000000007</v>
      </c>
      <c r="D46" s="43">
        <f>D47</f>
        <v>23084.37</v>
      </c>
      <c r="E46" s="65">
        <v>2000</v>
      </c>
      <c r="F46" s="65">
        <v>2000</v>
      </c>
      <c r="G46" s="65">
        <v>2000</v>
      </c>
    </row>
    <row r="47" spans="1:7" x14ac:dyDescent="0.25">
      <c r="A47" s="53">
        <v>31</v>
      </c>
      <c r="B47" s="46" t="s">
        <v>43</v>
      </c>
      <c r="C47" s="88">
        <v>9146.2800000000007</v>
      </c>
      <c r="D47" s="88">
        <v>23084.37</v>
      </c>
      <c r="E47" s="65">
        <v>2000</v>
      </c>
      <c r="F47" s="65">
        <v>2000</v>
      </c>
      <c r="G47" s="65">
        <v>2000</v>
      </c>
    </row>
    <row r="48" spans="1:7" x14ac:dyDescent="0.25">
      <c r="A48" s="45">
        <v>5</v>
      </c>
      <c r="B48" s="41" t="s">
        <v>65</v>
      </c>
      <c r="C48" s="43">
        <f>C49</f>
        <v>0</v>
      </c>
      <c r="D48" s="43">
        <f>D49</f>
        <v>65000</v>
      </c>
      <c r="E48" s="65">
        <v>89396</v>
      </c>
      <c r="F48" s="65">
        <v>89396</v>
      </c>
      <c r="G48" s="65">
        <v>89396</v>
      </c>
    </row>
    <row r="49" spans="1:7" x14ac:dyDescent="0.25">
      <c r="A49" s="53" t="s">
        <v>71</v>
      </c>
      <c r="B49" s="46" t="s">
        <v>66</v>
      </c>
      <c r="C49" s="46">
        <v>0</v>
      </c>
      <c r="D49" s="46">
        <v>65000</v>
      </c>
      <c r="E49" s="65">
        <v>89396</v>
      </c>
      <c r="F49" s="65">
        <v>89396</v>
      </c>
      <c r="G49" s="65">
        <v>89396</v>
      </c>
    </row>
    <row r="52" spans="1:7" ht="15.6" x14ac:dyDescent="0.25">
      <c r="B52" s="121" t="s">
        <v>44</v>
      </c>
      <c r="C52" s="121"/>
      <c r="D52" s="121"/>
      <c r="E52" s="121"/>
      <c r="F52" s="121"/>
      <c r="G52" s="121"/>
    </row>
    <row r="53" spans="1:7" ht="17.399999999999999" x14ac:dyDescent="0.25">
      <c r="B53" s="31"/>
      <c r="C53" s="31"/>
      <c r="D53" s="31"/>
      <c r="E53" s="31"/>
      <c r="F53" s="31"/>
      <c r="G53" s="31"/>
    </row>
    <row r="54" spans="1:7" ht="26.4" x14ac:dyDescent="0.25">
      <c r="A54" s="36" t="s">
        <v>41</v>
      </c>
      <c r="B54" s="37" t="s">
        <v>22</v>
      </c>
      <c r="C54" s="38" t="s">
        <v>13</v>
      </c>
      <c r="D54" s="38" t="s">
        <v>23</v>
      </c>
      <c r="E54" s="36" t="s">
        <v>24</v>
      </c>
      <c r="F54" s="36" t="s">
        <v>25</v>
      </c>
      <c r="G54" s="36" t="s">
        <v>26</v>
      </c>
    </row>
    <row r="55" spans="1:7" x14ac:dyDescent="0.25">
      <c r="A55" s="39">
        <v>1</v>
      </c>
      <c r="B55" s="39">
        <v>2</v>
      </c>
      <c r="C55" s="39">
        <v>3</v>
      </c>
      <c r="D55" s="39">
        <v>4</v>
      </c>
      <c r="E55" s="39">
        <v>5</v>
      </c>
      <c r="F55" s="39">
        <v>6</v>
      </c>
      <c r="G55" s="39">
        <v>7</v>
      </c>
    </row>
    <row r="56" spans="1:7" x14ac:dyDescent="0.25">
      <c r="A56" s="55"/>
      <c r="B56" s="41" t="s">
        <v>35</v>
      </c>
      <c r="C56" s="41">
        <f>C57</f>
        <v>75171.28</v>
      </c>
      <c r="D56" s="41">
        <f>D57</f>
        <v>108084.37</v>
      </c>
      <c r="E56" s="65">
        <v>113745</v>
      </c>
      <c r="F56" s="65">
        <v>113745</v>
      </c>
      <c r="G56" s="65">
        <v>113745</v>
      </c>
    </row>
    <row r="57" spans="1:7" x14ac:dyDescent="0.25">
      <c r="A57" s="55" t="s">
        <v>68</v>
      </c>
      <c r="B57" s="66" t="s">
        <v>67</v>
      </c>
      <c r="C57" s="41">
        <f>C58</f>
        <v>75171.28</v>
      </c>
      <c r="D57" s="41">
        <f>D58</f>
        <v>108084.37</v>
      </c>
      <c r="E57" s="65">
        <v>113745</v>
      </c>
      <c r="F57" s="65">
        <v>113745</v>
      </c>
      <c r="G57" s="65">
        <v>113745</v>
      </c>
    </row>
    <row r="58" spans="1:7" x14ac:dyDescent="0.25">
      <c r="A58" s="56" t="s">
        <v>69</v>
      </c>
      <c r="B58" s="43" t="s">
        <v>70</v>
      </c>
      <c r="C58" s="43">
        <v>75171.28</v>
      </c>
      <c r="D58" s="43">
        <v>108084.37</v>
      </c>
      <c r="E58" s="65">
        <v>113745</v>
      </c>
      <c r="F58" s="65">
        <v>113745</v>
      </c>
      <c r="G58" s="65">
        <v>113745</v>
      </c>
    </row>
  </sheetData>
  <mergeCells count="4">
    <mergeCell ref="B52:G52"/>
    <mergeCell ref="A2:G2"/>
    <mergeCell ref="A4:G4"/>
    <mergeCell ref="A29:G29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27" max="6" man="1"/>
    <brk id="5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workbookViewId="0">
      <selection activeCell="C26" sqref="C26"/>
    </sheetView>
  </sheetViews>
  <sheetFormatPr defaultColWidth="8.88671875" defaultRowHeight="13.8" x14ac:dyDescent="0.25"/>
  <cols>
    <col min="1" max="1" width="7.88671875" style="32" bestFit="1" customWidth="1"/>
    <col min="2" max="2" width="44.6640625" style="32" customWidth="1"/>
    <col min="3" max="4" width="19.5546875" style="32" customWidth="1"/>
    <col min="5" max="8" width="19.44140625" style="32" customWidth="1"/>
    <col min="9" max="10" width="25.33203125" style="32" customWidth="1"/>
    <col min="11" max="16384" width="8.88671875" style="32"/>
  </cols>
  <sheetData>
    <row r="1" spans="1:10" ht="17.399999999999999" x14ac:dyDescent="0.25">
      <c r="A1" s="57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3">
      <c r="A2" s="121" t="s">
        <v>45</v>
      </c>
      <c r="B2" s="121"/>
      <c r="C2" s="121"/>
      <c r="D2" s="121"/>
      <c r="E2" s="121"/>
      <c r="F2" s="121"/>
      <c r="G2" s="121"/>
      <c r="H2" s="54"/>
      <c r="I2" s="34"/>
      <c r="J2" s="34"/>
    </row>
    <row r="3" spans="1:10" ht="17.399999999999999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21" t="s">
        <v>46</v>
      </c>
      <c r="B4" s="121"/>
      <c r="C4" s="121"/>
      <c r="D4" s="121"/>
      <c r="E4" s="121"/>
      <c r="F4" s="121"/>
      <c r="G4" s="121"/>
      <c r="H4" s="54"/>
      <c r="I4" s="35"/>
      <c r="J4" s="35"/>
    </row>
    <row r="5" spans="1:10" ht="17.399999999999999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6.4" x14ac:dyDescent="0.25">
      <c r="A6" s="36" t="s">
        <v>41</v>
      </c>
      <c r="B6" s="37" t="s">
        <v>22</v>
      </c>
      <c r="C6" s="38" t="s">
        <v>13</v>
      </c>
      <c r="D6" s="38" t="s">
        <v>23</v>
      </c>
      <c r="E6" s="36" t="s">
        <v>24</v>
      </c>
      <c r="F6" s="36" t="s">
        <v>25</v>
      </c>
      <c r="G6" s="36" t="s">
        <v>26</v>
      </c>
    </row>
    <row r="7" spans="1:10" s="40" customFormat="1" ht="10.199999999999999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47</v>
      </c>
      <c r="C8" s="41"/>
      <c r="D8" s="41"/>
      <c r="E8" s="42">
        <v>0</v>
      </c>
      <c r="F8" s="42">
        <v>0</v>
      </c>
      <c r="G8" s="42">
        <v>0</v>
      </c>
    </row>
    <row r="9" spans="1:10" x14ac:dyDescent="0.25">
      <c r="A9" s="52">
        <v>84</v>
      </c>
      <c r="B9" s="43" t="s">
        <v>48</v>
      </c>
      <c r="C9" s="41"/>
      <c r="D9" s="41"/>
      <c r="E9" s="42">
        <v>0</v>
      </c>
      <c r="F9" s="42">
        <v>0</v>
      </c>
      <c r="G9" s="42">
        <v>0</v>
      </c>
    </row>
    <row r="10" spans="1:10" x14ac:dyDescent="0.25">
      <c r="A10" s="41">
        <v>5</v>
      </c>
      <c r="B10" s="48" t="s">
        <v>49</v>
      </c>
      <c r="C10" s="43"/>
      <c r="D10" s="43"/>
      <c r="E10" s="42">
        <v>0</v>
      </c>
      <c r="F10" s="42">
        <v>0</v>
      </c>
      <c r="G10" s="42">
        <v>0</v>
      </c>
    </row>
    <row r="11" spans="1:10" x14ac:dyDescent="0.25">
      <c r="A11" s="52">
        <v>54</v>
      </c>
      <c r="B11" s="49" t="s">
        <v>50</v>
      </c>
      <c r="C11" s="43"/>
      <c r="D11" s="43"/>
      <c r="E11" s="42">
        <v>0</v>
      </c>
      <c r="F11" s="42">
        <v>0</v>
      </c>
      <c r="G11" s="42">
        <v>0</v>
      </c>
    </row>
    <row r="14" spans="1:10" ht="15.6" x14ac:dyDescent="0.25">
      <c r="B14" s="121" t="s">
        <v>51</v>
      </c>
      <c r="C14" s="121"/>
      <c r="D14" s="121"/>
      <c r="E14" s="121"/>
      <c r="F14" s="121"/>
      <c r="G14" s="121"/>
    </row>
    <row r="15" spans="1:10" ht="17.399999999999999" x14ac:dyDescent="0.25">
      <c r="B15" s="31"/>
      <c r="C15" s="31"/>
      <c r="D15" s="31"/>
      <c r="E15" s="31"/>
      <c r="F15" s="31"/>
      <c r="G15" s="31"/>
    </row>
    <row r="16" spans="1:10" ht="26.4" x14ac:dyDescent="0.25">
      <c r="A16" s="36" t="s">
        <v>41</v>
      </c>
      <c r="B16" s="37" t="s">
        <v>22</v>
      </c>
      <c r="C16" s="38" t="s">
        <v>13</v>
      </c>
      <c r="D16" s="38" t="s">
        <v>23</v>
      </c>
      <c r="E16" s="36" t="s">
        <v>24</v>
      </c>
      <c r="F16" s="36" t="s">
        <v>25</v>
      </c>
      <c r="G16" s="36" t="s">
        <v>26</v>
      </c>
    </row>
    <row r="17" spans="1:7" ht="10.199999999999999" customHeight="1" x14ac:dyDescent="0.25">
      <c r="A17" s="39">
        <v>1</v>
      </c>
      <c r="B17" s="39">
        <v>2</v>
      </c>
      <c r="C17" s="39">
        <v>3</v>
      </c>
      <c r="D17" s="39">
        <v>4</v>
      </c>
      <c r="E17" s="39">
        <v>5</v>
      </c>
      <c r="F17" s="39">
        <v>6</v>
      </c>
      <c r="G17" s="39">
        <v>7</v>
      </c>
    </row>
    <row r="18" spans="1:7" x14ac:dyDescent="0.25">
      <c r="A18" s="41">
        <v>8</v>
      </c>
      <c r="B18" s="41" t="s">
        <v>58</v>
      </c>
      <c r="C18" s="41"/>
      <c r="D18" s="41"/>
      <c r="E18" s="42">
        <v>0</v>
      </c>
      <c r="F18" s="42">
        <v>0</v>
      </c>
      <c r="G18" s="42">
        <v>0</v>
      </c>
    </row>
    <row r="19" spans="1:7" x14ac:dyDescent="0.25">
      <c r="A19" s="52">
        <v>81</v>
      </c>
      <c r="B19" s="43" t="s">
        <v>59</v>
      </c>
      <c r="C19" s="43"/>
      <c r="D19" s="43"/>
      <c r="E19" s="42">
        <v>0</v>
      </c>
      <c r="F19" s="42">
        <v>0</v>
      </c>
      <c r="G19" s="42">
        <v>0</v>
      </c>
    </row>
    <row r="20" spans="1:7" x14ac:dyDescent="0.25">
      <c r="A20" s="64" t="s">
        <v>32</v>
      </c>
      <c r="B20" s="43"/>
      <c r="C20" s="58"/>
      <c r="D20" s="58"/>
      <c r="E20" s="42">
        <v>0</v>
      </c>
      <c r="F20" s="42">
        <v>0</v>
      </c>
      <c r="G20" s="42">
        <v>0</v>
      </c>
    </row>
    <row r="21" spans="1:7" x14ac:dyDescent="0.25">
      <c r="A21" s="58"/>
      <c r="B21" s="51"/>
      <c r="C21" s="58"/>
      <c r="D21" s="58"/>
      <c r="E21" s="42">
        <v>0</v>
      </c>
      <c r="F21" s="42">
        <v>0</v>
      </c>
      <c r="G21" s="42">
        <v>0</v>
      </c>
    </row>
    <row r="22" spans="1:7" x14ac:dyDescent="0.25">
      <c r="A22" s="58"/>
      <c r="B22" s="41" t="s">
        <v>52</v>
      </c>
      <c r="C22" s="58"/>
      <c r="D22" s="58"/>
      <c r="E22" s="42">
        <v>0</v>
      </c>
      <c r="F22" s="42">
        <v>0</v>
      </c>
      <c r="G22" s="42">
        <v>0</v>
      </c>
    </row>
    <row r="23" spans="1:7" x14ac:dyDescent="0.25">
      <c r="A23" s="41">
        <v>1</v>
      </c>
      <c r="B23" s="41" t="s">
        <v>42</v>
      </c>
      <c r="C23" s="41"/>
      <c r="D23" s="41"/>
      <c r="E23" s="42">
        <v>0</v>
      </c>
      <c r="F23" s="42">
        <v>0</v>
      </c>
      <c r="G23" s="42">
        <v>0</v>
      </c>
    </row>
    <row r="24" spans="1:7" x14ac:dyDescent="0.25">
      <c r="A24" s="52">
        <v>11</v>
      </c>
      <c r="B24" s="43" t="s">
        <v>42</v>
      </c>
      <c r="C24" s="43"/>
      <c r="D24" s="43"/>
      <c r="E24" s="42">
        <v>0</v>
      </c>
      <c r="F24" s="42">
        <v>0</v>
      </c>
      <c r="G24" s="42">
        <v>0</v>
      </c>
    </row>
    <row r="25" spans="1:7" x14ac:dyDescent="0.25">
      <c r="A25" s="64" t="s">
        <v>32</v>
      </c>
      <c r="B25" s="50"/>
      <c r="C25" s="58"/>
      <c r="D25" s="58"/>
      <c r="E25" s="42">
        <v>0</v>
      </c>
      <c r="F25" s="42">
        <v>0</v>
      </c>
      <c r="G25" s="42">
        <v>0</v>
      </c>
    </row>
    <row r="26" spans="1:7" x14ac:dyDescent="0.25">
      <c r="A26" s="41">
        <v>3</v>
      </c>
      <c r="B26" s="41" t="s">
        <v>43</v>
      </c>
      <c r="C26" s="41"/>
      <c r="D26" s="41"/>
      <c r="E26" s="42">
        <v>0</v>
      </c>
      <c r="F26" s="42">
        <v>0</v>
      </c>
      <c r="G26" s="42">
        <v>0</v>
      </c>
    </row>
    <row r="27" spans="1:7" x14ac:dyDescent="0.25">
      <c r="A27" s="52">
        <v>31</v>
      </c>
      <c r="B27" s="43" t="s">
        <v>43</v>
      </c>
      <c r="C27" s="43"/>
      <c r="D27" s="43"/>
      <c r="E27" s="42">
        <v>0</v>
      </c>
      <c r="F27" s="42">
        <v>0</v>
      </c>
      <c r="G27" s="42">
        <v>0</v>
      </c>
    </row>
    <row r="28" spans="1:7" x14ac:dyDescent="0.25">
      <c r="A28" s="41">
        <v>4</v>
      </c>
      <c r="B28" s="41" t="s">
        <v>57</v>
      </c>
      <c r="C28" s="41"/>
      <c r="D28" s="41"/>
      <c r="E28" s="42">
        <v>0</v>
      </c>
      <c r="F28" s="42">
        <v>0</v>
      </c>
      <c r="G28" s="42">
        <v>0</v>
      </c>
    </row>
    <row r="29" spans="1:7" x14ac:dyDescent="0.25">
      <c r="A29" s="52">
        <v>43</v>
      </c>
      <c r="B29" s="43" t="s">
        <v>56</v>
      </c>
      <c r="C29" s="43"/>
      <c r="D29" s="43"/>
      <c r="E29" s="42">
        <v>0</v>
      </c>
      <c r="F29" s="42">
        <v>0</v>
      </c>
      <c r="G29" s="42">
        <v>0</v>
      </c>
    </row>
    <row r="30" spans="1:7" x14ac:dyDescent="0.25">
      <c r="A30" s="52" t="s">
        <v>32</v>
      </c>
      <c r="B30" s="43"/>
      <c r="C30" s="43"/>
      <c r="D30" s="43"/>
      <c r="E30" s="42">
        <v>0</v>
      </c>
      <c r="F30" s="42">
        <v>0</v>
      </c>
      <c r="G30" s="42">
        <v>0</v>
      </c>
    </row>
  </sheetData>
  <mergeCells count="3">
    <mergeCell ref="B14:G14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FA46-6B5B-498A-A0DA-A3ACF5E687A5}">
  <sheetPr>
    <pageSetUpPr fitToPage="1"/>
  </sheetPr>
  <dimension ref="A1:G29"/>
  <sheetViews>
    <sheetView workbookViewId="0">
      <selection activeCell="B28" sqref="B28"/>
    </sheetView>
  </sheetViews>
  <sheetFormatPr defaultColWidth="8.88671875" defaultRowHeight="13.8" x14ac:dyDescent="0.25"/>
  <cols>
    <col min="1" max="1" width="35.33203125" style="32" customWidth="1"/>
    <col min="2" max="2" width="34.33203125" style="32" customWidth="1"/>
    <col min="3" max="7" width="25.33203125" style="32" customWidth="1"/>
    <col min="8" max="16384" width="8.88671875" style="32"/>
  </cols>
  <sheetData>
    <row r="1" spans="1:7" ht="17.399999999999999" x14ac:dyDescent="0.25">
      <c r="A1" s="57"/>
      <c r="B1" s="31"/>
      <c r="C1" s="31"/>
      <c r="D1" s="31"/>
      <c r="E1" s="31"/>
      <c r="F1" s="33"/>
      <c r="G1" s="33"/>
    </row>
    <row r="2" spans="1:7" ht="15.6" x14ac:dyDescent="0.3">
      <c r="A2" s="121" t="s">
        <v>53</v>
      </c>
      <c r="B2" s="122"/>
      <c r="C2" s="122"/>
      <c r="D2" s="122"/>
      <c r="E2" s="122"/>
      <c r="F2" s="122"/>
      <c r="G2" s="122"/>
    </row>
    <row r="3" spans="1:7" ht="17.399999999999999" x14ac:dyDescent="0.25">
      <c r="A3" s="31"/>
      <c r="B3" s="31"/>
      <c r="C3" s="31"/>
      <c r="D3" s="31"/>
      <c r="E3" s="31"/>
      <c r="F3" s="33"/>
      <c r="G3" s="33"/>
    </row>
    <row r="4" spans="1:7" ht="26.4" x14ac:dyDescent="0.25">
      <c r="A4" s="36" t="s">
        <v>54</v>
      </c>
      <c r="B4" s="36" t="s">
        <v>22</v>
      </c>
      <c r="C4" s="38" t="s">
        <v>13</v>
      </c>
      <c r="D4" s="38" t="s">
        <v>23</v>
      </c>
      <c r="E4" s="36" t="s">
        <v>24</v>
      </c>
      <c r="F4" s="36" t="s">
        <v>25</v>
      </c>
      <c r="G4" s="36" t="s">
        <v>26</v>
      </c>
    </row>
    <row r="5" spans="1:7" s="40" customFormat="1" ht="10.199999999999999" x14ac:dyDescent="0.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7" x14ac:dyDescent="0.25">
      <c r="A6" s="67" t="s">
        <v>73</v>
      </c>
      <c r="B6" s="67" t="s">
        <v>72</v>
      </c>
      <c r="C6" s="68"/>
      <c r="D6" s="68"/>
      <c r="E6" s="69"/>
      <c r="F6" s="69"/>
      <c r="G6" s="69"/>
    </row>
    <row r="7" spans="1:7" x14ac:dyDescent="0.25">
      <c r="A7" s="70" t="s">
        <v>74</v>
      </c>
      <c r="B7" s="67" t="s">
        <v>79</v>
      </c>
      <c r="C7" s="71">
        <f>SUM(C8:C10)</f>
        <v>78809.5</v>
      </c>
      <c r="D7" s="71">
        <f>SUM(D8:D10)</f>
        <v>108516.37</v>
      </c>
      <c r="E7" s="69">
        <v>113745</v>
      </c>
      <c r="F7" s="69">
        <v>113745</v>
      </c>
      <c r="G7" s="69">
        <v>113745</v>
      </c>
    </row>
    <row r="8" spans="1:7" x14ac:dyDescent="0.25">
      <c r="A8" s="72" t="s">
        <v>75</v>
      </c>
      <c r="B8" s="73" t="s">
        <v>42</v>
      </c>
      <c r="C8" s="71">
        <v>66364</v>
      </c>
      <c r="D8" s="71">
        <v>20432</v>
      </c>
      <c r="E8" s="69">
        <v>22349</v>
      </c>
      <c r="F8" s="69">
        <v>22349</v>
      </c>
      <c r="G8" s="69">
        <v>22349</v>
      </c>
    </row>
    <row r="9" spans="1:7" x14ac:dyDescent="0.25">
      <c r="A9" s="74" t="s">
        <v>76</v>
      </c>
      <c r="B9" s="73" t="s">
        <v>78</v>
      </c>
      <c r="C9" s="71">
        <v>12445.5</v>
      </c>
      <c r="D9" s="71">
        <v>23084.37</v>
      </c>
      <c r="E9" s="69">
        <v>2000</v>
      </c>
      <c r="F9" s="69">
        <v>2000</v>
      </c>
      <c r="G9" s="69">
        <v>2000</v>
      </c>
    </row>
    <row r="10" spans="1:7" x14ac:dyDescent="0.25">
      <c r="A10" s="74" t="s">
        <v>77</v>
      </c>
      <c r="B10" s="73" t="s">
        <v>66</v>
      </c>
      <c r="C10" s="71">
        <v>0</v>
      </c>
      <c r="D10" s="71">
        <v>65000</v>
      </c>
      <c r="E10" s="69">
        <v>89396</v>
      </c>
      <c r="F10" s="69">
        <v>89396</v>
      </c>
      <c r="G10" s="69">
        <v>89396</v>
      </c>
    </row>
    <row r="11" spans="1:7" s="59" customFormat="1" x14ac:dyDescent="0.25">
      <c r="A11" s="75" t="s">
        <v>80</v>
      </c>
      <c r="B11" s="67" t="s">
        <v>79</v>
      </c>
      <c r="C11" s="76">
        <f>C12</f>
        <v>75171.28</v>
      </c>
      <c r="D11" s="76">
        <f>D12</f>
        <v>108084.37</v>
      </c>
      <c r="E11" s="69">
        <v>113745</v>
      </c>
      <c r="F11" s="69">
        <v>113745</v>
      </c>
      <c r="G11" s="69">
        <v>113745</v>
      </c>
    </row>
    <row r="12" spans="1:7" x14ac:dyDescent="0.25">
      <c r="A12" s="77" t="s">
        <v>81</v>
      </c>
      <c r="B12" s="67" t="s">
        <v>79</v>
      </c>
      <c r="C12" s="71">
        <f>C13+C18+C25</f>
        <v>75171.28</v>
      </c>
      <c r="D12" s="71">
        <f>D13+D18+D25</f>
        <v>108084.37</v>
      </c>
      <c r="E12" s="69">
        <v>113745</v>
      </c>
      <c r="F12" s="69">
        <v>113745</v>
      </c>
      <c r="G12" s="69">
        <v>113745</v>
      </c>
    </row>
    <row r="13" spans="1:7" x14ac:dyDescent="0.25">
      <c r="A13" s="78" t="s">
        <v>75</v>
      </c>
      <c r="B13" s="73" t="s">
        <v>42</v>
      </c>
      <c r="C13" s="71">
        <f>C14</f>
        <v>66025</v>
      </c>
      <c r="D13" s="71">
        <f>D14</f>
        <v>20000</v>
      </c>
      <c r="E13" s="69">
        <v>22349</v>
      </c>
      <c r="F13" s="69">
        <v>22349</v>
      </c>
      <c r="G13" s="69">
        <v>22349</v>
      </c>
    </row>
    <row r="14" spans="1:7" x14ac:dyDescent="0.25">
      <c r="A14" s="79">
        <v>3</v>
      </c>
      <c r="B14" s="80" t="s">
        <v>82</v>
      </c>
      <c r="C14" s="71">
        <f>SUM(C15:C17)</f>
        <v>66025</v>
      </c>
      <c r="D14" s="71">
        <f>SUM(D15:D17)</f>
        <v>20000</v>
      </c>
      <c r="E14" s="69">
        <v>22349</v>
      </c>
      <c r="F14" s="69">
        <v>22349</v>
      </c>
      <c r="G14" s="69">
        <v>22349</v>
      </c>
    </row>
    <row r="15" spans="1:7" x14ac:dyDescent="0.25">
      <c r="A15" s="81">
        <v>31</v>
      </c>
      <c r="B15" s="80" t="s">
        <v>37</v>
      </c>
      <c r="C15" s="71">
        <v>58403.65</v>
      </c>
      <c r="D15" s="71">
        <v>9476</v>
      </c>
      <c r="E15" s="69">
        <v>17047</v>
      </c>
      <c r="F15" s="69">
        <v>17047</v>
      </c>
      <c r="G15" s="69">
        <v>17047</v>
      </c>
    </row>
    <row r="16" spans="1:7" x14ac:dyDescent="0.25">
      <c r="A16" s="81">
        <v>32</v>
      </c>
      <c r="B16" s="80" t="s">
        <v>38</v>
      </c>
      <c r="C16" s="71">
        <v>7330.97</v>
      </c>
      <c r="D16" s="71">
        <v>10180</v>
      </c>
      <c r="E16" s="69">
        <v>5032</v>
      </c>
      <c r="F16" s="69">
        <v>5032</v>
      </c>
      <c r="G16" s="69">
        <v>5032</v>
      </c>
    </row>
    <row r="17" spans="1:7" x14ac:dyDescent="0.25">
      <c r="A17" s="81">
        <v>34</v>
      </c>
      <c r="B17" s="80" t="s">
        <v>64</v>
      </c>
      <c r="C17" s="71">
        <v>290.38</v>
      </c>
      <c r="D17" s="71">
        <v>344</v>
      </c>
      <c r="E17" s="69"/>
      <c r="F17" s="69"/>
      <c r="G17" s="69"/>
    </row>
    <row r="18" spans="1:7" x14ac:dyDescent="0.25">
      <c r="A18" s="78" t="s">
        <v>76</v>
      </c>
      <c r="B18" s="73" t="s">
        <v>78</v>
      </c>
      <c r="C18" s="71">
        <f>C19+C23</f>
        <v>9146.2799999999988</v>
      </c>
      <c r="D18" s="71">
        <f>D19+D23</f>
        <v>23084.37</v>
      </c>
      <c r="E18" s="69">
        <v>2000</v>
      </c>
      <c r="F18" s="69">
        <v>2000</v>
      </c>
      <c r="G18" s="69">
        <v>2000</v>
      </c>
    </row>
    <row r="19" spans="1:7" x14ac:dyDescent="0.25">
      <c r="A19" s="79">
        <v>3</v>
      </c>
      <c r="B19" s="80" t="s">
        <v>82</v>
      </c>
      <c r="C19" s="71">
        <f>SUM(C20:C22)</f>
        <v>6950.78</v>
      </c>
      <c r="D19" s="71">
        <f>SUM(D20:D22)</f>
        <v>19019</v>
      </c>
      <c r="E19" s="69">
        <v>2000</v>
      </c>
      <c r="F19" s="69">
        <v>2000</v>
      </c>
      <c r="G19" s="69">
        <v>2000</v>
      </c>
    </row>
    <row r="20" spans="1:7" x14ac:dyDescent="0.25">
      <c r="A20" s="79">
        <v>31</v>
      </c>
      <c r="B20" s="80" t="s">
        <v>37</v>
      </c>
      <c r="C20" s="71">
        <v>3445.02</v>
      </c>
      <c r="D20" s="71">
        <v>15361</v>
      </c>
      <c r="E20" s="69"/>
      <c r="F20" s="69"/>
      <c r="G20" s="69"/>
    </row>
    <row r="21" spans="1:7" x14ac:dyDescent="0.25">
      <c r="A21" s="81">
        <v>32</v>
      </c>
      <c r="B21" s="80" t="s">
        <v>38</v>
      </c>
      <c r="C21" s="71">
        <v>3505.61</v>
      </c>
      <c r="D21" s="71">
        <v>3628</v>
      </c>
      <c r="E21" s="69">
        <v>1800</v>
      </c>
      <c r="F21" s="69">
        <v>1800</v>
      </c>
      <c r="G21" s="69">
        <v>1800</v>
      </c>
    </row>
    <row r="22" spans="1:7" x14ac:dyDescent="0.25">
      <c r="A22" s="82">
        <v>34</v>
      </c>
      <c r="B22" s="80" t="s">
        <v>64</v>
      </c>
      <c r="C22" s="71">
        <v>0.15</v>
      </c>
      <c r="D22" s="71">
        <v>30</v>
      </c>
      <c r="E22" s="69">
        <v>200</v>
      </c>
      <c r="F22" s="69">
        <v>200</v>
      </c>
      <c r="G22" s="69">
        <v>200</v>
      </c>
    </row>
    <row r="23" spans="1:7" x14ac:dyDescent="0.25">
      <c r="A23" s="82">
        <v>4</v>
      </c>
      <c r="B23" s="80" t="s">
        <v>39</v>
      </c>
      <c r="C23" s="71">
        <f>C24</f>
        <v>2195.5</v>
      </c>
      <c r="D23" s="71">
        <f>D24</f>
        <v>4065.37</v>
      </c>
      <c r="E23" s="69"/>
      <c r="F23" s="69"/>
      <c r="G23" s="69"/>
    </row>
    <row r="24" spans="1:7" ht="26.4" x14ac:dyDescent="0.25">
      <c r="A24" s="82">
        <v>42</v>
      </c>
      <c r="B24" s="80" t="s">
        <v>83</v>
      </c>
      <c r="C24" s="71">
        <v>2195.5</v>
      </c>
      <c r="D24" s="71">
        <v>4065.37</v>
      </c>
      <c r="E24" s="69"/>
      <c r="F24" s="69"/>
      <c r="G24" s="69"/>
    </row>
    <row r="25" spans="1:7" x14ac:dyDescent="0.25">
      <c r="A25" s="78" t="s">
        <v>77</v>
      </c>
      <c r="B25" s="73" t="s">
        <v>66</v>
      </c>
      <c r="C25" s="71">
        <f>C26</f>
        <v>0</v>
      </c>
      <c r="D25" s="71">
        <f>D26</f>
        <v>65000</v>
      </c>
      <c r="E25" s="69">
        <v>89396</v>
      </c>
      <c r="F25" s="69">
        <v>89396</v>
      </c>
      <c r="G25" s="69">
        <v>89396</v>
      </c>
    </row>
    <row r="26" spans="1:7" x14ac:dyDescent="0.25">
      <c r="A26" s="79">
        <v>3</v>
      </c>
      <c r="B26" s="80" t="s">
        <v>82</v>
      </c>
      <c r="C26" s="71">
        <f>SUM(C27:C28)</f>
        <v>0</v>
      </c>
      <c r="D26" s="71">
        <f>SUM(D27:D28)</f>
        <v>65000</v>
      </c>
      <c r="E26" s="69">
        <v>89396</v>
      </c>
      <c r="F26" s="69">
        <v>89396</v>
      </c>
      <c r="G26" s="69">
        <v>89396</v>
      </c>
    </row>
    <row r="27" spans="1:7" x14ac:dyDescent="0.25">
      <c r="A27" s="83">
        <v>31</v>
      </c>
      <c r="B27" s="80" t="s">
        <v>37</v>
      </c>
      <c r="C27" s="71">
        <v>0</v>
      </c>
      <c r="D27" s="71">
        <v>65000</v>
      </c>
      <c r="E27" s="69">
        <v>85100</v>
      </c>
      <c r="F27" s="69">
        <v>85100</v>
      </c>
      <c r="G27" s="69">
        <v>85100</v>
      </c>
    </row>
    <row r="28" spans="1:7" s="59" customFormat="1" x14ac:dyDescent="0.25">
      <c r="A28" s="84">
        <v>32</v>
      </c>
      <c r="B28" s="80" t="s">
        <v>38</v>
      </c>
      <c r="C28" s="76">
        <v>0</v>
      </c>
      <c r="D28" s="85">
        <v>0</v>
      </c>
      <c r="E28" s="69">
        <v>4296</v>
      </c>
      <c r="F28" s="69">
        <v>4296</v>
      </c>
      <c r="G28" s="69">
        <v>4296</v>
      </c>
    </row>
    <row r="29" spans="1:7" x14ac:dyDescent="0.25">
      <c r="A29" s="32" t="s">
        <v>62</v>
      </c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8E258-6DF1-4BD1-8051-01D483BCBD14}">
  <dimension ref="B1:W60"/>
  <sheetViews>
    <sheetView tabSelected="1" workbookViewId="0">
      <selection activeCell="K20" sqref="K20"/>
    </sheetView>
  </sheetViews>
  <sheetFormatPr defaultRowHeight="14.4" x14ac:dyDescent="0.3"/>
  <cols>
    <col min="15" max="15" width="62.33203125" customWidth="1"/>
  </cols>
  <sheetData>
    <row r="1" spans="2:23" x14ac:dyDescent="0.3">
      <c r="B1" t="s">
        <v>87</v>
      </c>
    </row>
    <row r="2" spans="2:23" x14ac:dyDescent="0.3">
      <c r="B2" t="s">
        <v>104</v>
      </c>
    </row>
    <row r="5" spans="2:23" x14ac:dyDescent="0.3">
      <c r="C5" t="s">
        <v>105</v>
      </c>
    </row>
    <row r="8" spans="2:23" x14ac:dyDescent="0.3">
      <c r="B8" t="s">
        <v>106</v>
      </c>
    </row>
    <row r="9" spans="2:23" x14ac:dyDescent="0.3">
      <c r="B9" t="s">
        <v>88</v>
      </c>
    </row>
    <row r="11" spans="2:23" x14ac:dyDescent="0.3">
      <c r="B11" t="s">
        <v>107</v>
      </c>
    </row>
    <row r="12" spans="2:23" x14ac:dyDescent="0.3">
      <c r="B12" t="s">
        <v>108</v>
      </c>
    </row>
    <row r="13" spans="2:23" x14ac:dyDescent="0.3">
      <c r="B13" s="123" t="s">
        <v>109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94"/>
      <c r="Q13" s="94"/>
      <c r="R13" s="94"/>
      <c r="S13" s="94"/>
      <c r="T13" s="94"/>
      <c r="U13" s="94"/>
      <c r="V13" s="94"/>
      <c r="W13" s="94"/>
    </row>
    <row r="14" spans="2:23" x14ac:dyDescent="0.3">
      <c r="B14" t="s">
        <v>110</v>
      </c>
    </row>
    <row r="15" spans="2:23" x14ac:dyDescent="0.3">
      <c r="B15" t="s">
        <v>89</v>
      </c>
    </row>
    <row r="17" spans="2:2" x14ac:dyDescent="0.3">
      <c r="B17" t="s">
        <v>90</v>
      </c>
    </row>
    <row r="18" spans="2:2" x14ac:dyDescent="0.3">
      <c r="B18" t="s">
        <v>91</v>
      </c>
    </row>
    <row r="19" spans="2:2" x14ac:dyDescent="0.3">
      <c r="B19" t="s">
        <v>92</v>
      </c>
    </row>
    <row r="20" spans="2:2" x14ac:dyDescent="0.3">
      <c r="B20" t="s">
        <v>111</v>
      </c>
    </row>
    <row r="21" spans="2:2" x14ac:dyDescent="0.3">
      <c r="B21" t="s">
        <v>93</v>
      </c>
    </row>
    <row r="22" spans="2:2" x14ac:dyDescent="0.3">
      <c r="B22" t="s">
        <v>112</v>
      </c>
    </row>
    <row r="23" spans="2:2" x14ac:dyDescent="0.3">
      <c r="B23" t="s">
        <v>113</v>
      </c>
    </row>
    <row r="24" spans="2:2" x14ac:dyDescent="0.3">
      <c r="B24" t="s">
        <v>114</v>
      </c>
    </row>
    <row r="26" spans="2:2" x14ac:dyDescent="0.3">
      <c r="B26" t="s">
        <v>115</v>
      </c>
    </row>
    <row r="28" spans="2:2" x14ac:dyDescent="0.3">
      <c r="B28" t="s">
        <v>94</v>
      </c>
    </row>
    <row r="29" spans="2:2" x14ac:dyDescent="0.3">
      <c r="B29" t="s">
        <v>116</v>
      </c>
    </row>
    <row r="30" spans="2:2" x14ac:dyDescent="0.3">
      <c r="B30" t="s">
        <v>117</v>
      </c>
    </row>
    <row r="31" spans="2:2" x14ac:dyDescent="0.3">
      <c r="B31" t="s">
        <v>95</v>
      </c>
    </row>
    <row r="32" spans="2:2" x14ac:dyDescent="0.3">
      <c r="B32" t="s">
        <v>118</v>
      </c>
    </row>
    <row r="33" spans="2:2" x14ac:dyDescent="0.3">
      <c r="B33" t="s">
        <v>96</v>
      </c>
    </row>
    <row r="34" spans="2:2" x14ac:dyDescent="0.3">
      <c r="B34" t="s">
        <v>119</v>
      </c>
    </row>
    <row r="35" spans="2:2" x14ac:dyDescent="0.3">
      <c r="B35" t="s">
        <v>120</v>
      </c>
    </row>
    <row r="36" spans="2:2" x14ac:dyDescent="0.3">
      <c r="B36" t="s">
        <v>97</v>
      </c>
    </row>
    <row r="37" spans="2:2" x14ac:dyDescent="0.3">
      <c r="B37" t="s">
        <v>121</v>
      </c>
    </row>
    <row r="38" spans="2:2" x14ac:dyDescent="0.3">
      <c r="B38" t="s">
        <v>122</v>
      </c>
    </row>
    <row r="39" spans="2:2" x14ac:dyDescent="0.3">
      <c r="B39" t="s">
        <v>98</v>
      </c>
    </row>
    <row r="40" spans="2:2" x14ac:dyDescent="0.3">
      <c r="B40" t="s">
        <v>123</v>
      </c>
    </row>
    <row r="41" spans="2:2" x14ac:dyDescent="0.3">
      <c r="B41" t="s">
        <v>124</v>
      </c>
    </row>
    <row r="42" spans="2:2" x14ac:dyDescent="0.3">
      <c r="B42" t="s">
        <v>125</v>
      </c>
    </row>
    <row r="43" spans="2:2" x14ac:dyDescent="0.3">
      <c r="B43" t="s">
        <v>99</v>
      </c>
    </row>
    <row r="45" spans="2:2" x14ac:dyDescent="0.3">
      <c r="B45" t="s">
        <v>126</v>
      </c>
    </row>
    <row r="46" spans="2:2" x14ac:dyDescent="0.3">
      <c r="B46" t="s">
        <v>100</v>
      </c>
    </row>
    <row r="47" spans="2:2" x14ac:dyDescent="0.3">
      <c r="B47" t="s">
        <v>101</v>
      </c>
    </row>
    <row r="48" spans="2:2" x14ac:dyDescent="0.3">
      <c r="B48" t="s">
        <v>102</v>
      </c>
    </row>
    <row r="49" spans="2:8" x14ac:dyDescent="0.3">
      <c r="B49" t="s">
        <v>127</v>
      </c>
    </row>
    <row r="50" spans="2:8" x14ac:dyDescent="0.3">
      <c r="B50" t="s">
        <v>128</v>
      </c>
    </row>
    <row r="51" spans="2:8" x14ac:dyDescent="0.3">
      <c r="B51" t="s">
        <v>129</v>
      </c>
    </row>
    <row r="52" spans="2:8" x14ac:dyDescent="0.3">
      <c r="B52" t="s">
        <v>130</v>
      </c>
    </row>
    <row r="54" spans="2:8" x14ac:dyDescent="0.3">
      <c r="B54" t="s">
        <v>131</v>
      </c>
    </row>
    <row r="55" spans="2:8" x14ac:dyDescent="0.3">
      <c r="B55" t="s">
        <v>132</v>
      </c>
    </row>
    <row r="56" spans="2:8" x14ac:dyDescent="0.3">
      <c r="B56" t="s">
        <v>133</v>
      </c>
    </row>
    <row r="60" spans="2:8" x14ac:dyDescent="0.3">
      <c r="H60" t="s">
        <v>103</v>
      </c>
    </row>
  </sheetData>
  <mergeCells count="1">
    <mergeCell ref="B13:O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 Sažetak</vt:lpstr>
      <vt:lpstr> Račun prihoda i rashoda</vt:lpstr>
      <vt:lpstr> Račun financiranja</vt:lpstr>
      <vt:lpstr>Posebni dio </vt:lpstr>
      <vt:lpstr>Obrazloženje</vt:lpstr>
      <vt:lpstr>' Račun financiranja'!Print_Area</vt:lpstr>
      <vt:lpstr>' Račun prihoda i rashoda'!Print_Area</vt:lpstr>
      <vt:lpstr>' Sažetak'!Print_Area</vt:lpstr>
      <vt:lpstr>'Posebni dio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2025-12-31T11:18:06Z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